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630" yWindow="540" windowWidth="27495" windowHeight="14505"/>
  </bookViews>
  <sheets>
    <sheet name="сводка" sheetId="6" r:id="rId1"/>
  </sheets>
  <calcPr calcId="145621"/>
</workbook>
</file>

<file path=xl/calcChain.xml><?xml version="1.0" encoding="utf-8"?>
<calcChain xmlns="http://schemas.openxmlformats.org/spreadsheetml/2006/main">
  <c r="K44" i="6" l="1"/>
  <c r="K43" i="6"/>
  <c r="K42" i="6"/>
  <c r="K41" i="6"/>
  <c r="K40" i="6"/>
  <c r="K39" i="6"/>
  <c r="K38" i="6"/>
  <c r="K37" i="6"/>
  <c r="K36" i="6"/>
  <c r="K35" i="6"/>
  <c r="K34" i="6"/>
  <c r="K33" i="6"/>
  <c r="K32" i="6"/>
  <c r="K31" i="6"/>
  <c r="K30" i="6"/>
  <c r="K29" i="6"/>
  <c r="K28" i="6"/>
  <c r="K27" i="6"/>
  <c r="K26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K6" i="6"/>
  <c r="J44" i="6"/>
  <c r="J43" i="6"/>
  <c r="J42" i="6"/>
  <c r="J41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9" i="6"/>
  <c r="J8" i="6"/>
  <c r="J7" i="6"/>
  <c r="J6" i="6"/>
  <c r="I44" i="6"/>
  <c r="I43" i="6"/>
  <c r="I42" i="6"/>
  <c r="I41" i="6"/>
  <c r="I40" i="6"/>
  <c r="I39" i="6"/>
  <c r="I38" i="6"/>
  <c r="I37" i="6"/>
  <c r="I36" i="6"/>
  <c r="I35" i="6"/>
  <c r="I34" i="6"/>
  <c r="I33" i="6"/>
  <c r="I32" i="6"/>
  <c r="I31" i="6"/>
  <c r="I30" i="6"/>
  <c r="I29" i="6"/>
  <c r="I28" i="6"/>
  <c r="I27" i="6"/>
  <c r="I26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I6" i="6"/>
  <c r="H44" i="6"/>
  <c r="H43" i="6"/>
  <c r="H42" i="6"/>
  <c r="H41" i="6"/>
  <c r="H40" i="6"/>
  <c r="H39" i="6"/>
  <c r="H38" i="6"/>
  <c r="H37" i="6"/>
  <c r="H36" i="6"/>
  <c r="H35" i="6"/>
  <c r="H34" i="6"/>
  <c r="H33" i="6"/>
  <c r="H32" i="6"/>
  <c r="H31" i="6"/>
  <c r="H30" i="6"/>
  <c r="H29" i="6"/>
  <c r="H28" i="6"/>
  <c r="H27" i="6"/>
  <c r="H26" i="6"/>
  <c r="H25" i="6"/>
  <c r="H24" i="6"/>
  <c r="H23" i="6"/>
  <c r="H22" i="6"/>
  <c r="H21" i="6"/>
  <c r="H20" i="6"/>
  <c r="H19" i="6"/>
  <c r="H18" i="6"/>
  <c r="H17" i="6"/>
  <c r="H16" i="6"/>
  <c r="H15" i="6"/>
  <c r="H14" i="6"/>
  <c r="H13" i="6"/>
  <c r="H12" i="6"/>
  <c r="H11" i="6"/>
  <c r="H10" i="6"/>
  <c r="H9" i="6"/>
  <c r="H8" i="6"/>
  <c r="H7" i="6"/>
  <c r="H6" i="6"/>
  <c r="K5" i="6"/>
  <c r="J5" i="6"/>
  <c r="I5" i="6"/>
  <c r="H5" i="6"/>
  <c r="G35" i="6" l="1"/>
  <c r="G30" i="6"/>
  <c r="G25" i="6"/>
  <c r="D38" i="6"/>
  <c r="D35" i="6"/>
  <c r="D32" i="6"/>
  <c r="D31" i="6"/>
  <c r="D30" i="6"/>
  <c r="D29" i="6"/>
  <c r="D28" i="6"/>
  <c r="D27" i="6"/>
  <c r="D26" i="6"/>
  <c r="D25" i="6"/>
  <c r="D24" i="6"/>
  <c r="D23" i="6"/>
  <c r="D21" i="6"/>
  <c r="D20" i="6"/>
  <c r="D19" i="6"/>
  <c r="D18" i="6"/>
  <c r="D17" i="6"/>
  <c r="D16" i="6"/>
  <c r="D15" i="6"/>
  <c r="D14" i="6"/>
  <c r="D13" i="6"/>
  <c r="D12" i="6"/>
  <c r="D11" i="6"/>
  <c r="D10" i="6"/>
  <c r="D9" i="6"/>
  <c r="D8" i="6"/>
  <c r="D6" i="6"/>
  <c r="E22" i="6"/>
  <c r="C22" i="6"/>
  <c r="D22" i="6" s="1"/>
  <c r="E7" i="6"/>
  <c r="C7" i="6"/>
  <c r="D7" i="6" s="1"/>
</calcChain>
</file>

<file path=xl/sharedStrings.xml><?xml version="1.0" encoding="utf-8"?>
<sst xmlns="http://schemas.openxmlformats.org/spreadsheetml/2006/main" count="90" uniqueCount="90">
  <si>
    <t>Утвержденные бюджетные назначения</t>
  </si>
  <si>
    <t>Исполнено</t>
  </si>
  <si>
    <t>Доходы бюджета - всего</t>
  </si>
  <si>
    <t xml:space="preserve">  НАЛОГОВЫЕ И НЕНАЛОГОВЫЕ ДОХОДЫ</t>
  </si>
  <si>
    <t xml:space="preserve"> 000 1000000000 0000 000</t>
  </si>
  <si>
    <t xml:space="preserve">  НАЛОГИ НА ПРИБЫЛЬ, ДОХОДЫ</t>
  </si>
  <si>
    <t xml:space="preserve"> 000 1010000000 0000 000</t>
  </si>
  <si>
    <t xml:space="preserve">  Налог на доходы физических лиц</t>
  </si>
  <si>
    <t xml:space="preserve"> 000 1010200001 0000 110</t>
  </si>
  <si>
    <t xml:space="preserve">  НАЛОГИ НА ТОВАРЫ (РАБОТЫ, УСЛУГИ), РЕАЛИЗУЕМЫЕ НА ТЕРРИТОРИИ РОССИЙСКОЙ ФЕДЕРАЦИИ</t>
  </si>
  <si>
    <t xml:space="preserve"> 000 1030000000 0000 000</t>
  </si>
  <si>
    <t xml:space="preserve">  Акцизы по подакцизным товарам (продукции), производимым на территории Российской Федерации</t>
  </si>
  <si>
    <t xml:space="preserve"> 000 1030200001 0000 110</t>
  </si>
  <si>
    <t xml:space="preserve">  НАЛОГИ НА СОВОКУПНЫЙ ДОХОД</t>
  </si>
  <si>
    <t xml:space="preserve"> 000 1050000000 0000 000</t>
  </si>
  <si>
    <t xml:space="preserve">  Налог, взимаемый в связи с применением упрощенной системы налогообложения</t>
  </si>
  <si>
    <t xml:space="preserve"> 000 1050100000 0000 110</t>
  </si>
  <si>
    <t xml:space="preserve">  Единый сельскохозяйственный налог</t>
  </si>
  <si>
    <t xml:space="preserve"> 000 1050300001 0000 110</t>
  </si>
  <si>
    <t xml:space="preserve">  Налог, взимаемый в связи с применением патентной системы налогообложения</t>
  </si>
  <si>
    <t xml:space="preserve"> 000 1050400002 0000 110</t>
  </si>
  <si>
    <t xml:space="preserve">  НАЛОГИ НА ИМУЩЕСТВО</t>
  </si>
  <si>
    <t xml:space="preserve"> 000 1060000000 0000 000</t>
  </si>
  <si>
    <t xml:space="preserve">  Налог на имущество физических лиц</t>
  </si>
  <si>
    <t xml:space="preserve"> 000 1060100000 0000 110</t>
  </si>
  <si>
    <t xml:space="preserve">  Земельный налог</t>
  </si>
  <si>
    <t xml:space="preserve"> 000 1060600000 0000 110</t>
  </si>
  <si>
    <t xml:space="preserve">  Земельный налог с организаций</t>
  </si>
  <si>
    <t xml:space="preserve"> 000 1060603000 0000 110</t>
  </si>
  <si>
    <t xml:space="preserve">  Земельный налог с физических лиц</t>
  </si>
  <si>
    <t xml:space="preserve"> 000 1060604000 0000 110</t>
  </si>
  <si>
    <t xml:space="preserve">  ГОСУДАРСТВЕННАЯ ПОШЛИНА</t>
  </si>
  <si>
    <t xml:space="preserve"> 000 1080000000 0000 000</t>
  </si>
  <si>
    <t xml:space="preserve">  ДОХОДЫ ОТ ИСПОЛЬЗОВАНИЯ ИМУЩЕСТВА, НАХОДЯЩЕГОСЯ В ГОСУДАРСТВЕННОЙ И МУНИЦИПАЛЬНОЙ СОБСТВЕННОСТИ</t>
  </si>
  <si>
    <t xml:space="preserve"> 000 1110000000 0000 000</t>
  </si>
  <si>
    <t xml:space="preserve">  ДОХОДЫ ОТ ОКАЗАНИЯ ПЛАТНЫХ УСЛУГ И КОМПЕНСАЦИИ ЗАТРАТ ГОСУДАРСТВА</t>
  </si>
  <si>
    <t xml:space="preserve"> 000 1130000000 0000 000</t>
  </si>
  <si>
    <t xml:space="preserve">  Доходы от оказания платных услуг (работ)</t>
  </si>
  <si>
    <t xml:space="preserve"> 000 1130100000 0000 130</t>
  </si>
  <si>
    <t xml:space="preserve">  Доходы от компенсации затрат государства</t>
  </si>
  <si>
    <t xml:space="preserve"> 000 1130200000 0000 130</t>
  </si>
  <si>
    <t xml:space="preserve">  ДОХОДЫ ОТ ПРОДАЖИ МАТЕРИАЛЬНЫХ И НЕМАТЕРИАЛЬНЫХ АКТИВОВ</t>
  </si>
  <si>
    <t xml:space="preserve"> 000 1140000000 0000 000</t>
  </si>
  <si>
    <t xml:space="preserve">  Доходы от продажи земельных участков, находящихся в государственной и муниципальной собственности</t>
  </si>
  <si>
    <t xml:space="preserve"> 000 1140600000 0000 430</t>
  </si>
  <si>
    <t xml:space="preserve">  Плата за увеличение площади земельных участков, находящихся в частной собственности, в результате перераспределения таких земельных участков и земель (или) земельных участков, находящихся в государственной или муниципальной собственности</t>
  </si>
  <si>
    <t xml:space="preserve"> 000 1140630000 0000 430</t>
  </si>
  <si>
    <t xml:space="preserve">  Доходы от приватизации имущества, находящегося в государственной и муниципальной собственности</t>
  </si>
  <si>
    <t xml:space="preserve"> 000 1141300000 0000 000</t>
  </si>
  <si>
    <t xml:space="preserve">  ШТРАФЫ, САНКЦИИ, ВОЗМЕЩЕНИЕ УЩЕРБА</t>
  </si>
  <si>
    <t xml:space="preserve"> 000 1160000000 0000 000</t>
  </si>
  <si>
    <t xml:space="preserve">  ПРОЧИЕ НЕНАЛОГОВЫЕ ДОХОДЫ</t>
  </si>
  <si>
    <t xml:space="preserve"> 000 1170000000 0000 000</t>
  </si>
  <si>
    <t xml:space="preserve">  Инициативные платежи</t>
  </si>
  <si>
    <t xml:space="preserve"> 000 1171500000 0000 150</t>
  </si>
  <si>
    <t xml:space="preserve">  БЕЗВОЗМЕЗДНЫЕ ПОСТУПЛЕНИЯ</t>
  </si>
  <si>
    <t xml:space="preserve"> 000 2000000000 0000 000</t>
  </si>
  <si>
    <t xml:space="preserve">  БЕЗВОЗМЕЗДНЫЕ ПОСТУПЛЕНИЯ ОТ ДРУГИХ БЮДЖЕТОВ БЮДЖЕТНОЙ СИСТЕМЫ РОССИЙСКОЙ ФЕДЕРАЦИИ</t>
  </si>
  <si>
    <t xml:space="preserve"> 000 2020000000 0000 000</t>
  </si>
  <si>
    <t xml:space="preserve">  Дотации бюджетам бюджетной системы Российской Федерации</t>
  </si>
  <si>
    <t xml:space="preserve"> 000 2021000000 0000 150</t>
  </si>
  <si>
    <t xml:space="preserve">  Субсидии бюджетам бюджетной системы Российской Федерации (межбюджетные субсидии)</t>
  </si>
  <si>
    <t xml:space="preserve"> 000 2022000000 0000 150</t>
  </si>
  <si>
    <t xml:space="preserve">  Субвенции бюджетам бюджетной системы Российской Федерации</t>
  </si>
  <si>
    <t xml:space="preserve"> 000 2023000000 0000 150</t>
  </si>
  <si>
    <t xml:space="preserve">  Иные межбюджетные трансферты</t>
  </si>
  <si>
    <t xml:space="preserve"> 000 2024000000 0000 150</t>
  </si>
  <si>
    <t xml:space="preserve">  ПРОЧИЕ БЕЗВОЗМЕЗДНЫЕ ПОСТУПЛЕНИЯ</t>
  </si>
  <si>
    <t xml:space="preserve"> 000 2070000000 0000 000</t>
  </si>
  <si>
    <t xml:space="preserve">  ВОЗВРАТ ОСТАТКОВ СУБСИДИЙ, СУБВЕНЦИЙ И ИНЫХ МЕЖБЮДЖЕТНЫХ ТРАНСФЕРТОВ, ИМЕЮЩИХ ЦЕЛЕВОЕ НАЗНАЧЕНИЕ, ПРОШЛЫХ ЛЕТ</t>
  </si>
  <si>
    <t xml:space="preserve"> 000 2190000000 0000 000</t>
  </si>
  <si>
    <t xml:space="preserve">  НАЛОГОВЫЕ ДОХОДЫ</t>
  </si>
  <si>
    <t xml:space="preserve">  НЕНАЛОГОВЫЕ ДОХОДЫ</t>
  </si>
  <si>
    <t>Код дохода</t>
  </si>
  <si>
    <t>Наименование</t>
  </si>
  <si>
    <t>Уточненный план на 2026г.</t>
  </si>
  <si>
    <t>Ед. изм.: тыс. руб.</t>
  </si>
  <si>
    <t xml:space="preserve"> 000 1170100000 0000 180</t>
  </si>
  <si>
    <t xml:space="preserve">  Невыясненные поступления</t>
  </si>
  <si>
    <t xml:space="preserve"> 000 2180000000 0000 000</t>
  </si>
  <si>
    <t xml:space="preserve">  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</si>
  <si>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Исполнено на 01.04.2026</t>
  </si>
  <si>
    <t>00011705000000000180</t>
  </si>
  <si>
    <t>Прочие неналоговые доходы</t>
  </si>
  <si>
    <t>СВОДКА ОБ ИСПОЛНЕНИИ ДОХОДОВ БЮДЖЕТА ВОЗНЕСЕНСКОГО МУНИЦИПАЛЬНОГО ОКРУГА ЗА 1 КВАРТАЛ 2026г.</t>
  </si>
  <si>
    <t>План на 1 кв 2026г.</t>
  </si>
  <si>
    <t>% исп-я       (+,-) к уточнен   ному плану</t>
  </si>
  <si>
    <t>Отк-я                (+,-) от уточнен   ного плана</t>
  </si>
  <si>
    <t>% исп-я    (+,-) к  плану 1 квартал</t>
  </si>
  <si>
    <t>Отк-я                (+,-) от плана 1 квартал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</si>
</sst>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"/>
  </numFmts>
  <fonts count="23">
    <font>
      <sz val="11"/>
      <name val="DejaVu Sans"/>
      <family val="2"/>
      <scheme val="minor"/>
    </font>
    <font>
      <b/>
      <sz val="8"/>
      <color rgb="FF000000"/>
      <name val="Arial"/>
      <family val="2"/>
      <charset val="204"/>
    </font>
    <font>
      <b/>
      <sz val="12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DejaVu Sans"/>
      <family val="2"/>
      <charset val="204"/>
      <scheme val="minor"/>
    </font>
    <font>
      <b/>
      <sz val="11"/>
      <color rgb="FF000000"/>
      <name val="Arial"/>
      <family val="2"/>
      <charset val="204"/>
    </font>
    <font>
      <sz val="8"/>
      <color rgb="FF000000"/>
      <name val="Arial"/>
      <family val="2"/>
      <charset val="204"/>
    </font>
    <font>
      <sz val="6"/>
      <color rgb="FF000000"/>
      <name val="Arial"/>
      <family val="2"/>
      <charset val="204"/>
    </font>
    <font>
      <sz val="9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b/>
      <i/>
      <sz val="8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1"/>
      <color rgb="FF000000"/>
      <name val="Arial"/>
      <family val="2"/>
      <charset val="204"/>
    </font>
    <font>
      <sz val="11"/>
      <color rgb="FF000000"/>
      <name val="DejaVu Sans"/>
      <family val="2"/>
      <charset val="204"/>
      <scheme val="minor"/>
    </font>
    <font>
      <sz val="10"/>
      <color rgb="FF000000"/>
      <name val="Arial"/>
      <family val="2"/>
      <charset val="204"/>
    </font>
    <font>
      <sz val="11"/>
      <name val="DejaVu Sans"/>
      <family val="2"/>
      <scheme val="minor"/>
    </font>
    <font>
      <b/>
      <sz val="10"/>
      <color theme="1"/>
      <name val="Arial"/>
      <family val="2"/>
      <charset val="204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C0C0C0"/>
      </patternFill>
    </fill>
  </fills>
  <borders count="62"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hair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hair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hair">
        <color rgb="FF000000"/>
      </bottom>
      <diagonal/>
    </border>
    <border>
      <left style="thin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 style="hair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86">
    <xf numFmtId="0" fontId="0" fillId="0" borderId="0"/>
    <xf numFmtId="0" fontId="1" fillId="0" borderId="1"/>
    <xf numFmtId="0" fontId="2" fillId="0" borderId="1">
      <alignment horizontal="center" wrapText="1"/>
    </xf>
    <xf numFmtId="0" fontId="3" fillId="0" borderId="2"/>
    <xf numFmtId="0" fontId="3" fillId="0" borderId="1"/>
    <xf numFmtId="0" fontId="4" fillId="0" borderId="1"/>
    <xf numFmtId="0" fontId="2" fillId="0" borderId="1">
      <alignment horizontal="left" wrapText="1"/>
    </xf>
    <xf numFmtId="0" fontId="5" fillId="0" borderId="1"/>
    <xf numFmtId="0" fontId="6" fillId="0" borderId="1"/>
    <xf numFmtId="0" fontId="3" fillId="0" borderId="3"/>
    <xf numFmtId="0" fontId="7" fillId="0" borderId="4">
      <alignment horizontal="center"/>
    </xf>
    <xf numFmtId="0" fontId="4" fillId="0" borderId="5"/>
    <xf numFmtId="0" fontId="7" fillId="0" borderId="1">
      <alignment horizontal="left"/>
    </xf>
    <xf numFmtId="0" fontId="8" fillId="0" borderId="1">
      <alignment horizontal="center" vertical="top"/>
    </xf>
    <xf numFmtId="49" fontId="9" fillId="0" borderId="6">
      <alignment horizontal="right"/>
    </xf>
    <xf numFmtId="49" fontId="4" fillId="0" borderId="7">
      <alignment horizontal="center"/>
    </xf>
    <xf numFmtId="0" fontId="4" fillId="0" borderId="8"/>
    <xf numFmtId="49" fontId="4" fillId="0" borderId="1"/>
    <xf numFmtId="49" fontId="7" fillId="0" borderId="1">
      <alignment horizontal="right"/>
    </xf>
    <xf numFmtId="0" fontId="7" fillId="0" borderId="1"/>
    <xf numFmtId="0" fontId="7" fillId="0" borderId="1">
      <alignment horizontal="center"/>
    </xf>
    <xf numFmtId="0" fontId="7" fillId="0" borderId="6">
      <alignment horizontal="right"/>
    </xf>
    <xf numFmtId="164" fontId="7" fillId="0" borderId="9">
      <alignment horizontal="center"/>
    </xf>
    <xf numFmtId="49" fontId="7" fillId="0" borderId="1"/>
    <xf numFmtId="0" fontId="7" fillId="0" borderId="1">
      <alignment horizontal="right"/>
    </xf>
    <xf numFmtId="0" fontId="7" fillId="0" borderId="10">
      <alignment horizontal="center"/>
    </xf>
    <xf numFmtId="0" fontId="7" fillId="0" borderId="2">
      <alignment wrapText="1"/>
    </xf>
    <xf numFmtId="49" fontId="7" fillId="0" borderId="11">
      <alignment horizontal="center"/>
    </xf>
    <xf numFmtId="0" fontId="7" fillId="0" borderId="12">
      <alignment wrapText="1"/>
    </xf>
    <xf numFmtId="49" fontId="7" fillId="0" borderId="9">
      <alignment horizontal="center"/>
    </xf>
    <xf numFmtId="0" fontId="7" fillId="0" borderId="13">
      <alignment horizontal="left"/>
    </xf>
    <xf numFmtId="49" fontId="7" fillId="0" borderId="13"/>
    <xf numFmtId="0" fontId="7" fillId="0" borderId="9">
      <alignment horizontal="center"/>
    </xf>
    <xf numFmtId="49" fontId="7" fillId="0" borderId="14">
      <alignment horizontal="center"/>
    </xf>
    <xf numFmtId="0" fontId="5" fillId="0" borderId="15"/>
    <xf numFmtId="49" fontId="7" fillId="0" borderId="16">
      <alignment horizontal="center" vertical="center" wrapText="1"/>
    </xf>
    <xf numFmtId="49" fontId="7" fillId="0" borderId="17">
      <alignment horizontal="center" vertical="center" wrapText="1"/>
    </xf>
    <xf numFmtId="49" fontId="7" fillId="0" borderId="18">
      <alignment horizontal="center" vertical="center" wrapText="1"/>
    </xf>
    <xf numFmtId="49" fontId="7" fillId="0" borderId="4">
      <alignment horizontal="center" vertical="center" wrapText="1"/>
    </xf>
    <xf numFmtId="0" fontId="7" fillId="0" borderId="19">
      <alignment horizontal="left" wrapText="1"/>
    </xf>
    <xf numFmtId="49" fontId="7" fillId="0" borderId="20">
      <alignment horizontal="center" wrapText="1"/>
    </xf>
    <xf numFmtId="49" fontId="7" fillId="0" borderId="21">
      <alignment horizontal="center"/>
    </xf>
    <xf numFmtId="4" fontId="7" fillId="0" borderId="16">
      <alignment horizontal="right"/>
    </xf>
    <xf numFmtId="4" fontId="7" fillId="0" borderId="22">
      <alignment horizontal="right"/>
    </xf>
    <xf numFmtId="0" fontId="7" fillId="0" borderId="23">
      <alignment horizontal="left" wrapText="1"/>
    </xf>
    <xf numFmtId="4" fontId="7" fillId="0" borderId="24">
      <alignment horizontal="right"/>
    </xf>
    <xf numFmtId="0" fontId="7" fillId="0" borderId="25">
      <alignment horizontal="left" wrapText="1" indent="1"/>
    </xf>
    <xf numFmtId="49" fontId="7" fillId="0" borderId="26">
      <alignment horizontal="center" wrapText="1"/>
    </xf>
    <xf numFmtId="49" fontId="7" fillId="0" borderId="27">
      <alignment horizontal="center"/>
    </xf>
    <xf numFmtId="0" fontId="7" fillId="0" borderId="28">
      <alignment horizontal="left" wrapText="1" indent="1"/>
    </xf>
    <xf numFmtId="49" fontId="7" fillId="0" borderId="29">
      <alignment horizontal="center"/>
    </xf>
    <xf numFmtId="49" fontId="7" fillId="0" borderId="5">
      <alignment horizontal="center"/>
    </xf>
    <xf numFmtId="49" fontId="7" fillId="0" borderId="1">
      <alignment horizontal="center"/>
    </xf>
    <xf numFmtId="0" fontId="7" fillId="0" borderId="22">
      <alignment horizontal="left" wrapText="1" indent="2"/>
    </xf>
    <xf numFmtId="49" fontId="7" fillId="0" borderId="30">
      <alignment horizontal="center"/>
    </xf>
    <xf numFmtId="49" fontId="7" fillId="0" borderId="16">
      <alignment horizontal="center"/>
    </xf>
    <xf numFmtId="0" fontId="7" fillId="0" borderId="31">
      <alignment horizontal="left" wrapText="1" indent="2"/>
    </xf>
    <xf numFmtId="0" fontId="7" fillId="0" borderId="15"/>
    <xf numFmtId="0" fontId="7" fillId="2" borderId="15"/>
    <xf numFmtId="0" fontId="7" fillId="2" borderId="1"/>
    <xf numFmtId="0" fontId="7" fillId="0" borderId="1">
      <alignment horizontal="left" wrapText="1"/>
    </xf>
    <xf numFmtId="49" fontId="7" fillId="0" borderId="1">
      <alignment horizontal="center" wrapText="1"/>
    </xf>
    <xf numFmtId="0" fontId="7" fillId="0" borderId="2">
      <alignment horizontal="left"/>
    </xf>
    <xf numFmtId="49" fontId="7" fillId="0" borderId="2"/>
    <xf numFmtId="0" fontId="7" fillId="0" borderId="2"/>
    <xf numFmtId="0" fontId="7" fillId="0" borderId="32">
      <alignment horizontal="left" wrapText="1"/>
    </xf>
    <xf numFmtId="49" fontId="7" fillId="0" borderId="21">
      <alignment horizontal="center" wrapText="1"/>
    </xf>
    <xf numFmtId="4" fontId="7" fillId="0" borderId="18">
      <alignment horizontal="right"/>
    </xf>
    <xf numFmtId="4" fontId="7" fillId="0" borderId="33">
      <alignment horizontal="right"/>
    </xf>
    <xf numFmtId="0" fontId="7" fillId="0" borderId="34">
      <alignment horizontal="left" wrapText="1"/>
    </xf>
    <xf numFmtId="49" fontId="7" fillId="0" borderId="30">
      <alignment horizontal="center" wrapText="1"/>
    </xf>
    <xf numFmtId="49" fontId="7" fillId="0" borderId="22">
      <alignment horizontal="center"/>
    </xf>
    <xf numFmtId="0" fontId="7" fillId="0" borderId="12"/>
    <xf numFmtId="0" fontId="7" fillId="0" borderId="35"/>
    <xf numFmtId="0" fontId="1" fillId="0" borderId="31">
      <alignment horizontal="left" wrapText="1"/>
    </xf>
    <xf numFmtId="0" fontId="7" fillId="0" borderId="36">
      <alignment horizontal="center" wrapText="1"/>
    </xf>
    <xf numFmtId="49" fontId="7" fillId="0" borderId="37">
      <alignment horizontal="center" wrapText="1"/>
    </xf>
    <xf numFmtId="4" fontId="7" fillId="0" borderId="21">
      <alignment horizontal="right"/>
    </xf>
    <xf numFmtId="4" fontId="7" fillId="0" borderId="38">
      <alignment horizontal="right"/>
    </xf>
    <xf numFmtId="0" fontId="1" fillId="0" borderId="9">
      <alignment horizontal="left" wrapText="1"/>
    </xf>
    <xf numFmtId="0" fontId="4" fillId="0" borderId="15"/>
    <xf numFmtId="0" fontId="7" fillId="0" borderId="1">
      <alignment horizontal="center" wrapText="1"/>
    </xf>
    <xf numFmtId="0" fontId="1" fillId="0" borderId="1">
      <alignment horizontal="center"/>
    </xf>
    <xf numFmtId="0" fontId="1" fillId="0" borderId="2"/>
    <xf numFmtId="49" fontId="7" fillId="0" borderId="2">
      <alignment horizontal="left"/>
    </xf>
    <xf numFmtId="49" fontId="7" fillId="0" borderId="18">
      <alignment horizontal="center"/>
    </xf>
    <xf numFmtId="0" fontId="7" fillId="0" borderId="25">
      <alignment horizontal="left" wrapText="1"/>
    </xf>
    <xf numFmtId="49" fontId="7" fillId="0" borderId="39">
      <alignment horizontal="center"/>
    </xf>
    <xf numFmtId="0" fontId="7" fillId="0" borderId="28">
      <alignment horizontal="left" wrapText="1"/>
    </xf>
    <xf numFmtId="0" fontId="4" fillId="0" borderId="27"/>
    <xf numFmtId="0" fontId="4" fillId="0" borderId="39"/>
    <xf numFmtId="0" fontId="7" fillId="0" borderId="32">
      <alignment horizontal="left" wrapText="1" indent="1"/>
    </xf>
    <xf numFmtId="49" fontId="7" fillId="0" borderId="40">
      <alignment horizontal="center" wrapText="1"/>
    </xf>
    <xf numFmtId="0" fontId="7" fillId="0" borderId="34">
      <alignment horizontal="left" wrapText="1" indent="1"/>
    </xf>
    <xf numFmtId="0" fontId="7" fillId="0" borderId="25">
      <alignment horizontal="left" wrapText="1" indent="2"/>
    </xf>
    <xf numFmtId="0" fontId="7" fillId="0" borderId="28">
      <alignment horizontal="left" wrapText="1" indent="2"/>
    </xf>
    <xf numFmtId="49" fontId="7" fillId="0" borderId="40">
      <alignment horizontal="center"/>
    </xf>
    <xf numFmtId="0" fontId="4" fillId="0" borderId="13"/>
    <xf numFmtId="0" fontId="4" fillId="0" borderId="2"/>
    <xf numFmtId="0" fontId="10" fillId="0" borderId="17">
      <alignment horizontal="center" vertical="center" textRotation="90" wrapText="1"/>
    </xf>
    <xf numFmtId="0" fontId="7" fillId="0" borderId="16">
      <alignment horizontal="center" vertical="top" wrapText="1"/>
    </xf>
    <xf numFmtId="0" fontId="7" fillId="0" borderId="27">
      <alignment horizontal="center" vertical="top"/>
    </xf>
    <xf numFmtId="0" fontId="7" fillId="0" borderId="16">
      <alignment horizontal="center" vertical="top"/>
    </xf>
    <xf numFmtId="49" fontId="7" fillId="0" borderId="16">
      <alignment horizontal="center" vertical="top" wrapText="1"/>
    </xf>
    <xf numFmtId="0" fontId="1" fillId="0" borderId="41"/>
    <xf numFmtId="49" fontId="1" fillId="0" borderId="20">
      <alignment horizontal="center"/>
    </xf>
    <xf numFmtId="0" fontId="5" fillId="0" borderId="8"/>
    <xf numFmtId="49" fontId="11" fillId="0" borderId="42">
      <alignment horizontal="left" vertical="center" wrapText="1"/>
    </xf>
    <xf numFmtId="49" fontId="1" fillId="0" borderId="30">
      <alignment horizontal="center" vertical="center" wrapText="1"/>
    </xf>
    <xf numFmtId="49" fontId="7" fillId="0" borderId="43">
      <alignment horizontal="left" vertical="center" wrapText="1" indent="2"/>
    </xf>
    <xf numFmtId="49" fontId="7" fillId="0" borderId="26">
      <alignment horizontal="center" vertical="center" wrapText="1"/>
    </xf>
    <xf numFmtId="0" fontId="7" fillId="0" borderId="27"/>
    <xf numFmtId="4" fontId="7" fillId="0" borderId="27">
      <alignment horizontal="right"/>
    </xf>
    <xf numFmtId="4" fontId="7" fillId="0" borderId="39">
      <alignment horizontal="right"/>
    </xf>
    <xf numFmtId="49" fontId="7" fillId="0" borderId="44">
      <alignment horizontal="left" vertical="center" wrapText="1" indent="3"/>
    </xf>
    <xf numFmtId="49" fontId="7" fillId="0" borderId="40">
      <alignment horizontal="center" vertical="center" wrapText="1"/>
    </xf>
    <xf numFmtId="49" fontId="7" fillId="0" borderId="42">
      <alignment horizontal="left" vertical="center" wrapText="1" indent="3"/>
    </xf>
    <xf numFmtId="49" fontId="7" fillId="0" borderId="30">
      <alignment horizontal="center" vertical="center" wrapText="1"/>
    </xf>
    <xf numFmtId="49" fontId="7" fillId="0" borderId="45">
      <alignment horizontal="left" vertical="center" wrapText="1" indent="3"/>
    </xf>
    <xf numFmtId="0" fontId="11" fillId="0" borderId="41">
      <alignment horizontal="left" vertical="center" wrapText="1"/>
    </xf>
    <xf numFmtId="49" fontId="7" fillId="0" borderId="46">
      <alignment horizontal="center" vertical="center" wrapText="1"/>
    </xf>
    <xf numFmtId="4" fontId="7" fillId="0" borderId="4">
      <alignment horizontal="right"/>
    </xf>
    <xf numFmtId="4" fontId="7" fillId="0" borderId="47">
      <alignment horizontal="right"/>
    </xf>
    <xf numFmtId="0" fontId="10" fillId="0" borderId="13">
      <alignment horizontal="center" vertical="center" textRotation="90" wrapText="1"/>
    </xf>
    <xf numFmtId="49" fontId="7" fillId="0" borderId="13">
      <alignment horizontal="left" vertical="center" wrapText="1" indent="3"/>
    </xf>
    <xf numFmtId="49" fontId="7" fillId="0" borderId="15">
      <alignment horizontal="center" vertical="center" wrapText="1"/>
    </xf>
    <xf numFmtId="4" fontId="7" fillId="0" borderId="15">
      <alignment horizontal="right"/>
    </xf>
    <xf numFmtId="0" fontId="7" fillId="0" borderId="1">
      <alignment vertical="center"/>
    </xf>
    <xf numFmtId="49" fontId="7" fillId="0" borderId="1">
      <alignment horizontal="left" vertical="center" wrapText="1" indent="3"/>
    </xf>
    <xf numFmtId="49" fontId="7" fillId="0" borderId="1">
      <alignment horizontal="center" vertical="center" wrapText="1"/>
    </xf>
    <xf numFmtId="4" fontId="7" fillId="0" borderId="1">
      <alignment horizontal="right" shrinkToFit="1"/>
    </xf>
    <xf numFmtId="0" fontId="10" fillId="0" borderId="2">
      <alignment horizontal="center" vertical="center" textRotation="90" wrapText="1"/>
    </xf>
    <xf numFmtId="49" fontId="7" fillId="0" borderId="2">
      <alignment horizontal="left" vertical="center" wrapText="1" indent="3"/>
    </xf>
    <xf numFmtId="49" fontId="7" fillId="0" borderId="2">
      <alignment horizontal="center" vertical="center" wrapText="1"/>
    </xf>
    <xf numFmtId="4" fontId="7" fillId="0" borderId="2">
      <alignment horizontal="right"/>
    </xf>
    <xf numFmtId="49" fontId="7" fillId="0" borderId="27">
      <alignment horizontal="center" vertical="center" wrapText="1"/>
    </xf>
    <xf numFmtId="0" fontId="11" fillId="0" borderId="48">
      <alignment horizontal="left" vertical="center" wrapText="1"/>
    </xf>
    <xf numFmtId="49" fontId="1" fillId="0" borderId="20">
      <alignment horizontal="center" vertical="center" wrapText="1"/>
    </xf>
    <xf numFmtId="4" fontId="7" fillId="0" borderId="49">
      <alignment horizontal="right"/>
    </xf>
    <xf numFmtId="49" fontId="7" fillId="0" borderId="50">
      <alignment horizontal="left" vertical="center" wrapText="1" indent="2"/>
    </xf>
    <xf numFmtId="0" fontId="7" fillId="0" borderId="29"/>
    <xf numFmtId="0" fontId="7" fillId="0" borderId="22"/>
    <xf numFmtId="49" fontId="7" fillId="0" borderId="51">
      <alignment horizontal="left" vertical="center" wrapText="1" indent="3"/>
    </xf>
    <xf numFmtId="4" fontId="7" fillId="0" borderId="52">
      <alignment horizontal="right"/>
    </xf>
    <xf numFmtId="49" fontId="7" fillId="0" borderId="53">
      <alignment horizontal="left" vertical="center" wrapText="1" indent="3"/>
    </xf>
    <xf numFmtId="49" fontId="7" fillId="0" borderId="54">
      <alignment horizontal="left" vertical="center" wrapText="1" indent="3"/>
    </xf>
    <xf numFmtId="49" fontId="7" fillId="0" borderId="55">
      <alignment horizontal="center" vertical="center" wrapText="1"/>
    </xf>
    <xf numFmtId="4" fontId="7" fillId="0" borderId="56">
      <alignment horizontal="right"/>
    </xf>
    <xf numFmtId="0" fontId="10" fillId="0" borderId="13">
      <alignment horizontal="center" vertical="center" textRotation="90"/>
    </xf>
    <xf numFmtId="4" fontId="7" fillId="0" borderId="1">
      <alignment horizontal="right"/>
    </xf>
    <xf numFmtId="0" fontId="10" fillId="0" borderId="2">
      <alignment horizontal="center" vertical="center" textRotation="90"/>
    </xf>
    <xf numFmtId="0" fontId="10" fillId="0" borderId="17">
      <alignment horizontal="center" vertical="center" textRotation="90"/>
    </xf>
    <xf numFmtId="0" fontId="7" fillId="0" borderId="39"/>
    <xf numFmtId="49" fontId="7" fillId="0" borderId="57">
      <alignment horizontal="center" vertical="center" wrapText="1"/>
    </xf>
    <xf numFmtId="0" fontId="7" fillId="0" borderId="58"/>
    <xf numFmtId="0" fontId="7" fillId="0" borderId="59"/>
    <xf numFmtId="0" fontId="10" fillId="0" borderId="16">
      <alignment horizontal="center" vertical="center" textRotation="90"/>
    </xf>
    <xf numFmtId="49" fontId="11" fillId="0" borderId="48">
      <alignment horizontal="left" vertical="center" wrapText="1"/>
    </xf>
    <xf numFmtId="0" fontId="1" fillId="0" borderId="40">
      <alignment horizontal="center" vertical="center"/>
    </xf>
    <xf numFmtId="0" fontId="7" fillId="0" borderId="26">
      <alignment horizontal="center" vertical="center"/>
    </xf>
    <xf numFmtId="0" fontId="7" fillId="0" borderId="40">
      <alignment horizontal="center" vertical="center"/>
    </xf>
    <xf numFmtId="0" fontId="7" fillId="0" borderId="30">
      <alignment horizontal="center" vertical="center"/>
    </xf>
    <xf numFmtId="0" fontId="7" fillId="0" borderId="46">
      <alignment horizontal="center" vertical="center"/>
    </xf>
    <xf numFmtId="0" fontId="1" fillId="0" borderId="20">
      <alignment horizontal="center" vertical="center"/>
    </xf>
    <xf numFmtId="49" fontId="1" fillId="0" borderId="30">
      <alignment horizontal="center" vertical="center"/>
    </xf>
    <xf numFmtId="49" fontId="7" fillId="0" borderId="57">
      <alignment horizontal="center" vertical="center"/>
    </xf>
    <xf numFmtId="49" fontId="7" fillId="0" borderId="40">
      <alignment horizontal="center" vertical="center"/>
    </xf>
    <xf numFmtId="49" fontId="7" fillId="0" borderId="30">
      <alignment horizontal="center" vertical="center"/>
    </xf>
    <xf numFmtId="49" fontId="7" fillId="0" borderId="46">
      <alignment horizontal="center" vertical="center"/>
    </xf>
    <xf numFmtId="49" fontId="7" fillId="0" borderId="2">
      <alignment horizontal="center" wrapText="1"/>
    </xf>
    <xf numFmtId="0" fontId="7" fillId="0" borderId="2">
      <alignment horizontal="center"/>
    </xf>
    <xf numFmtId="49" fontId="7" fillId="0" borderId="1">
      <alignment horizontal="left"/>
    </xf>
    <xf numFmtId="0" fontId="7" fillId="0" borderId="13">
      <alignment horizontal="center"/>
    </xf>
    <xf numFmtId="49" fontId="7" fillId="0" borderId="13">
      <alignment horizontal="center"/>
    </xf>
    <xf numFmtId="0" fontId="12" fillId="0" borderId="2">
      <alignment wrapText="1"/>
    </xf>
    <xf numFmtId="0" fontId="13" fillId="0" borderId="2"/>
    <xf numFmtId="0" fontId="12" fillId="0" borderId="16">
      <alignment wrapText="1"/>
    </xf>
    <xf numFmtId="0" fontId="12" fillId="0" borderId="13">
      <alignment wrapText="1"/>
    </xf>
    <xf numFmtId="0" fontId="13" fillId="0" borderId="13"/>
    <xf numFmtId="0" fontId="16" fillId="0" borderId="0"/>
    <xf numFmtId="0" fontId="16" fillId="0" borderId="0"/>
    <xf numFmtId="0" fontId="16" fillId="0" borderId="0"/>
    <xf numFmtId="0" fontId="14" fillId="0" borderId="1"/>
    <xf numFmtId="0" fontId="14" fillId="0" borderId="1"/>
    <xf numFmtId="0" fontId="15" fillId="3" borderId="1"/>
    <xf numFmtId="0" fontId="14" fillId="0" borderId="1"/>
  </cellStyleXfs>
  <cellXfs count="62">
    <xf numFmtId="0" fontId="0" fillId="0" borderId="0" xfId="0"/>
    <xf numFmtId="0" fontId="0" fillId="0" borderId="0" xfId="0" applyProtection="1">
      <protection locked="0"/>
    </xf>
    <xf numFmtId="0" fontId="4" fillId="0" borderId="1" xfId="5" applyNumberFormat="1" applyProtection="1"/>
    <xf numFmtId="0" fontId="5" fillId="0" borderId="1" xfId="7" applyNumberFormat="1" applyProtection="1"/>
    <xf numFmtId="0" fontId="7" fillId="0" borderId="1" xfId="19" applyNumberFormat="1" applyProtection="1"/>
    <xf numFmtId="49" fontId="7" fillId="0" borderId="1" xfId="23" applyNumberFormat="1" applyProtection="1"/>
    <xf numFmtId="0" fontId="7" fillId="2" borderId="1" xfId="59" applyNumberFormat="1" applyProtection="1"/>
    <xf numFmtId="4" fontId="1" fillId="0" borderId="16" xfId="42" applyNumberFormat="1" applyFont="1" applyProtection="1">
      <alignment horizontal="right"/>
    </xf>
    <xf numFmtId="49" fontId="1" fillId="0" borderId="16" xfId="55" applyNumberFormat="1" applyFont="1" applyProtection="1">
      <alignment horizontal="center"/>
    </xf>
    <xf numFmtId="0" fontId="4" fillId="0" borderId="1" xfId="5" applyNumberFormat="1" applyAlignment="1" applyProtection="1"/>
    <xf numFmtId="0" fontId="1" fillId="0" borderId="1" xfId="1" applyNumberFormat="1" applyAlignment="1" applyProtection="1"/>
    <xf numFmtId="0" fontId="1" fillId="0" borderId="22" xfId="53" applyNumberFormat="1" applyFont="1" applyAlignment="1" applyProtection="1">
      <alignment wrapText="1"/>
    </xf>
    <xf numFmtId="0" fontId="7" fillId="0" borderId="1" xfId="19" applyNumberFormat="1" applyAlignment="1" applyProtection="1"/>
    <xf numFmtId="0" fontId="0" fillId="0" borderId="0" xfId="0" applyAlignment="1" applyProtection="1">
      <protection locked="0"/>
    </xf>
    <xf numFmtId="165" fontId="4" fillId="0" borderId="1" xfId="5" applyNumberFormat="1" applyFont="1" applyProtection="1"/>
    <xf numFmtId="165" fontId="7" fillId="0" borderId="1" xfId="23" applyNumberFormat="1" applyFont="1" applyProtection="1"/>
    <xf numFmtId="165" fontId="7" fillId="2" borderId="1" xfId="59" applyNumberFormat="1" applyFont="1" applyProtection="1"/>
    <xf numFmtId="165" fontId="0" fillId="0" borderId="0" xfId="0" applyNumberFormat="1" applyFont="1" applyProtection="1">
      <protection locked="0"/>
    </xf>
    <xf numFmtId="0" fontId="18" fillId="0" borderId="0" xfId="0" applyFont="1"/>
    <xf numFmtId="0" fontId="1" fillId="0" borderId="60" xfId="53" applyNumberFormat="1" applyFont="1" applyBorder="1" applyAlignment="1" applyProtection="1">
      <alignment wrapText="1"/>
    </xf>
    <xf numFmtId="4" fontId="1" fillId="0" borderId="60" xfId="42" applyNumberFormat="1" applyFont="1" applyBorder="1" applyProtection="1">
      <alignment horizontal="right"/>
    </xf>
    <xf numFmtId="0" fontId="1" fillId="0" borderId="60" xfId="39" applyNumberFormat="1" applyFont="1" applyBorder="1" applyAlignment="1" applyProtection="1">
      <alignment wrapText="1"/>
    </xf>
    <xf numFmtId="49" fontId="7" fillId="0" borderId="16" xfId="55" applyNumberFormat="1" applyFont="1" applyProtection="1">
      <alignment horizontal="center"/>
    </xf>
    <xf numFmtId="0" fontId="7" fillId="0" borderId="22" xfId="53" applyNumberFormat="1" applyFont="1" applyAlignment="1" applyProtection="1">
      <alignment wrapText="1"/>
    </xf>
    <xf numFmtId="4" fontId="7" fillId="0" borderId="16" xfId="42" applyNumberFormat="1" applyFont="1" applyProtection="1">
      <alignment horizontal="right"/>
    </xf>
    <xf numFmtId="0" fontId="7" fillId="0" borderId="39" xfId="53" applyNumberFormat="1" applyFont="1" applyBorder="1" applyAlignment="1" applyProtection="1">
      <alignment wrapText="1"/>
    </xf>
    <xf numFmtId="49" fontId="7" fillId="0" borderId="60" xfId="55" applyNumberFormat="1" applyFont="1" applyBorder="1" applyProtection="1">
      <alignment horizontal="center"/>
    </xf>
    <xf numFmtId="0" fontId="7" fillId="0" borderId="60" xfId="53" applyNumberFormat="1" applyFont="1" applyBorder="1" applyAlignment="1" applyProtection="1">
      <alignment wrapText="1"/>
    </xf>
    <xf numFmtId="4" fontId="7" fillId="0" borderId="60" xfId="42" applyNumberFormat="1" applyFont="1" applyBorder="1" applyProtection="1">
      <alignment horizontal="right"/>
    </xf>
    <xf numFmtId="49" fontId="7" fillId="0" borderId="24" xfId="55" applyNumberFormat="1" applyFont="1" applyBorder="1" applyProtection="1">
      <alignment horizontal="center"/>
    </xf>
    <xf numFmtId="165" fontId="19" fillId="0" borderId="16" xfId="42" applyNumberFormat="1" applyFont="1" applyProtection="1">
      <alignment horizontal="right"/>
    </xf>
    <xf numFmtId="4" fontId="19" fillId="0" borderId="16" xfId="42" applyNumberFormat="1" applyFont="1" applyProtection="1">
      <alignment horizontal="right"/>
    </xf>
    <xf numFmtId="165" fontId="18" fillId="0" borderId="16" xfId="42" applyNumberFormat="1" applyFont="1" applyProtection="1">
      <alignment horizontal="right"/>
    </xf>
    <xf numFmtId="4" fontId="18" fillId="0" borderId="16" xfId="42" applyNumberFormat="1" applyFont="1" applyProtection="1">
      <alignment horizontal="right"/>
    </xf>
    <xf numFmtId="165" fontId="19" fillId="0" borderId="60" xfId="42" applyNumberFormat="1" applyFont="1" applyBorder="1" applyProtection="1">
      <alignment horizontal="right"/>
    </xf>
    <xf numFmtId="165" fontId="18" fillId="0" borderId="60" xfId="42" applyNumberFormat="1" applyFont="1" applyBorder="1" applyProtection="1">
      <alignment horizontal="right"/>
    </xf>
    <xf numFmtId="49" fontId="7" fillId="0" borderId="61" xfId="55" applyNumberFormat="1" applyFont="1" applyBorder="1" applyProtection="1">
      <alignment horizontal="center"/>
    </xf>
    <xf numFmtId="165" fontId="18" fillId="0" borderId="18" xfId="42" applyNumberFormat="1" applyFont="1" applyBorder="1" applyProtection="1">
      <alignment horizontal="right"/>
    </xf>
    <xf numFmtId="4" fontId="18" fillId="0" borderId="60" xfId="42" applyNumberFormat="1" applyFont="1" applyBorder="1" applyProtection="1">
      <alignment horizontal="right"/>
    </xf>
    <xf numFmtId="4" fontId="19" fillId="0" borderId="60" xfId="42" applyNumberFormat="1" applyFont="1" applyBorder="1" applyProtection="1">
      <alignment horizontal="right"/>
    </xf>
    <xf numFmtId="49" fontId="18" fillId="0" borderId="16" xfId="0" applyNumberFormat="1" applyFont="1" applyFill="1" applyBorder="1" applyAlignment="1">
      <alignment horizontal="center" wrapText="1"/>
    </xf>
    <xf numFmtId="49" fontId="18" fillId="0" borderId="16" xfId="0" applyNumberFormat="1" applyFont="1" applyFill="1" applyBorder="1" applyAlignment="1"/>
    <xf numFmtId="4" fontId="7" fillId="0" borderId="18" xfId="42" applyNumberFormat="1" applyFont="1" applyBorder="1" applyProtection="1">
      <alignment horizontal="right"/>
    </xf>
    <xf numFmtId="0" fontId="7" fillId="0" borderId="33" xfId="53" applyNumberFormat="1" applyFont="1" applyBorder="1" applyAlignment="1" applyProtection="1">
      <alignment wrapText="1"/>
    </xf>
    <xf numFmtId="0" fontId="17" fillId="0" borderId="0" xfId="0" applyFont="1" applyAlignment="1">
      <alignment horizontal="center" wrapText="1"/>
    </xf>
    <xf numFmtId="0" fontId="20" fillId="0" borderId="0" xfId="0" applyFont="1" applyAlignment="1">
      <alignment horizontal="center"/>
    </xf>
    <xf numFmtId="165" fontId="19" fillId="0" borderId="24" xfId="42" applyNumberFormat="1" applyFont="1" applyBorder="1" applyProtection="1">
      <alignment horizontal="right"/>
    </xf>
    <xf numFmtId="165" fontId="18" fillId="0" borderId="24" xfId="42" applyNumberFormat="1" applyFont="1" applyBorder="1" applyProtection="1">
      <alignment horizontal="right"/>
    </xf>
    <xf numFmtId="165" fontId="19" fillId="0" borderId="61" xfId="42" applyNumberFormat="1" applyFont="1" applyBorder="1" applyProtection="1">
      <alignment horizontal="right"/>
    </xf>
    <xf numFmtId="49" fontId="7" fillId="0" borderId="18" xfId="55" applyNumberFormat="1" applyFont="1" applyBorder="1" applyProtection="1">
      <alignment horizontal="center"/>
    </xf>
    <xf numFmtId="4" fontId="18" fillId="0" borderId="18" xfId="42" applyNumberFormat="1" applyFont="1" applyBorder="1" applyProtection="1">
      <alignment horizontal="right"/>
    </xf>
    <xf numFmtId="165" fontId="18" fillId="0" borderId="52" xfId="42" applyNumberFormat="1" applyFont="1" applyBorder="1" applyProtection="1">
      <alignment horizontal="right"/>
    </xf>
    <xf numFmtId="0" fontId="17" fillId="0" borderId="60" xfId="0" applyFont="1" applyBorder="1" applyAlignment="1">
      <alignment horizontal="center" vertical="top" wrapText="1"/>
    </xf>
    <xf numFmtId="49" fontId="4" fillId="0" borderId="60" xfId="35" applyNumberFormat="1" applyFont="1" applyBorder="1" applyAlignment="1" applyProtection="1">
      <alignment horizontal="center" vertical="center" wrapText="1"/>
    </xf>
    <xf numFmtId="2" fontId="17" fillId="0" borderId="60" xfId="0" applyNumberFormat="1" applyFont="1" applyBorder="1" applyAlignment="1">
      <alignment horizontal="center" vertical="top" wrapText="1"/>
    </xf>
    <xf numFmtId="165" fontId="17" fillId="0" borderId="60" xfId="0" applyNumberFormat="1" applyFont="1" applyBorder="1" applyAlignment="1">
      <alignment horizontal="center" vertical="top" wrapText="1"/>
    </xf>
    <xf numFmtId="0" fontId="17" fillId="0" borderId="60" xfId="0" applyFont="1" applyBorder="1" applyAlignment="1">
      <alignment horizontal="center" wrapText="1"/>
    </xf>
    <xf numFmtId="49" fontId="1" fillId="0" borderId="60" xfId="55" applyNumberFormat="1" applyFont="1" applyBorder="1" applyProtection="1">
      <alignment horizontal="center"/>
    </xf>
    <xf numFmtId="165" fontId="21" fillId="0" borderId="60" xfId="0" applyNumberFormat="1" applyFont="1" applyBorder="1" applyAlignment="1">
      <alignment horizontal="right" wrapText="1"/>
    </xf>
    <xf numFmtId="165" fontId="22" fillId="0" borderId="60" xfId="0" applyNumberFormat="1" applyFont="1" applyBorder="1" applyAlignment="1">
      <alignment horizontal="right" wrapText="1"/>
    </xf>
    <xf numFmtId="49" fontId="7" fillId="0" borderId="27" xfId="55" applyNumberFormat="1" applyFont="1" applyBorder="1" applyProtection="1">
      <alignment horizontal="center"/>
    </xf>
    <xf numFmtId="165" fontId="18" fillId="0" borderId="61" xfId="42" applyNumberFormat="1" applyFont="1" applyBorder="1" applyProtection="1">
      <alignment horizontal="right"/>
    </xf>
  </cellXfs>
  <cellStyles count="186">
    <cellStyle name="br" xfId="181"/>
    <cellStyle name="col" xfId="180"/>
    <cellStyle name="style0" xfId="182"/>
    <cellStyle name="td" xfId="183"/>
    <cellStyle name="tr" xfId="179"/>
    <cellStyle name="xl100" xfId="64"/>
    <cellStyle name="xl101" xfId="69"/>
    <cellStyle name="xl102" xfId="79"/>
    <cellStyle name="xl103" xfId="83"/>
    <cellStyle name="xl104" xfId="91"/>
    <cellStyle name="xl105" xfId="86"/>
    <cellStyle name="xl106" xfId="94"/>
    <cellStyle name="xl107" xfId="97"/>
    <cellStyle name="xl108" xfId="81"/>
    <cellStyle name="xl109" xfId="84"/>
    <cellStyle name="xl110" xfId="92"/>
    <cellStyle name="xl111" xfId="96"/>
    <cellStyle name="xl112" xfId="82"/>
    <cellStyle name="xl113" xfId="85"/>
    <cellStyle name="xl114" xfId="87"/>
    <cellStyle name="xl115" xfId="93"/>
    <cellStyle name="xl116" xfId="88"/>
    <cellStyle name="xl117" xfId="95"/>
    <cellStyle name="xl118" xfId="89"/>
    <cellStyle name="xl119" xfId="90"/>
    <cellStyle name="xl120" xfId="99"/>
    <cellStyle name="xl121" xfId="123"/>
    <cellStyle name="xl122" xfId="127"/>
    <cellStyle name="xl123" xfId="131"/>
    <cellStyle name="xl124" xfId="148"/>
    <cellStyle name="xl125" xfId="150"/>
    <cellStyle name="xl126" xfId="151"/>
    <cellStyle name="xl127" xfId="98"/>
    <cellStyle name="xl128" xfId="156"/>
    <cellStyle name="xl129" xfId="174"/>
    <cellStyle name="xl130" xfId="177"/>
    <cellStyle name="xl131" xfId="100"/>
    <cellStyle name="xl132" xfId="104"/>
    <cellStyle name="xl133" xfId="107"/>
    <cellStyle name="xl134" xfId="109"/>
    <cellStyle name="xl135" xfId="114"/>
    <cellStyle name="xl136" xfId="116"/>
    <cellStyle name="xl137" xfId="118"/>
    <cellStyle name="xl138" xfId="119"/>
    <cellStyle name="xl139" xfId="124"/>
    <cellStyle name="xl140" xfId="128"/>
    <cellStyle name="xl141" xfId="132"/>
    <cellStyle name="xl142" xfId="136"/>
    <cellStyle name="xl143" xfId="139"/>
    <cellStyle name="xl144" xfId="142"/>
    <cellStyle name="xl145" xfId="144"/>
    <cellStyle name="xl146" xfId="145"/>
    <cellStyle name="xl147" xfId="157"/>
    <cellStyle name="xl148" xfId="105"/>
    <cellStyle name="xl149" xfId="108"/>
    <cellStyle name="xl150" xfId="110"/>
    <cellStyle name="xl151" xfId="115"/>
    <cellStyle name="xl152" xfId="117"/>
    <cellStyle name="xl153" xfId="120"/>
    <cellStyle name="xl154" xfId="125"/>
    <cellStyle name="xl155" xfId="129"/>
    <cellStyle name="xl156" xfId="133"/>
    <cellStyle name="xl157" xfId="135"/>
    <cellStyle name="xl158" xfId="137"/>
    <cellStyle name="xl159" xfId="146"/>
    <cellStyle name="xl160" xfId="153"/>
    <cellStyle name="xl161" xfId="158"/>
    <cellStyle name="xl162" xfId="159"/>
    <cellStyle name="xl163" xfId="160"/>
    <cellStyle name="xl164" xfId="161"/>
    <cellStyle name="xl165" xfId="162"/>
    <cellStyle name="xl166" xfId="163"/>
    <cellStyle name="xl167" xfId="164"/>
    <cellStyle name="xl168" xfId="165"/>
    <cellStyle name="xl169" xfId="166"/>
    <cellStyle name="xl170" xfId="167"/>
    <cellStyle name="xl171" xfId="168"/>
    <cellStyle name="xl172" xfId="103"/>
    <cellStyle name="xl173" xfId="111"/>
    <cellStyle name="xl174" xfId="121"/>
    <cellStyle name="xl175" xfId="126"/>
    <cellStyle name="xl176" xfId="130"/>
    <cellStyle name="xl177" xfId="134"/>
    <cellStyle name="xl178" xfId="149"/>
    <cellStyle name="xl179" xfId="112"/>
    <cellStyle name="xl180" xfId="154"/>
    <cellStyle name="xl181" xfId="169"/>
    <cellStyle name="xl182" xfId="172"/>
    <cellStyle name="xl183" xfId="175"/>
    <cellStyle name="xl184" xfId="178"/>
    <cellStyle name="xl185" xfId="170"/>
    <cellStyle name="xl186" xfId="173"/>
    <cellStyle name="xl187" xfId="171"/>
    <cellStyle name="xl188" xfId="101"/>
    <cellStyle name="xl189" xfId="138"/>
    <cellStyle name="xl190" xfId="140"/>
    <cellStyle name="xl191" xfId="143"/>
    <cellStyle name="xl192" xfId="147"/>
    <cellStyle name="xl193" xfId="152"/>
    <cellStyle name="xl194" xfId="113"/>
    <cellStyle name="xl195" xfId="155"/>
    <cellStyle name="xl196" xfId="122"/>
    <cellStyle name="xl197" xfId="176"/>
    <cellStyle name="xl198" xfId="102"/>
    <cellStyle name="xl199" xfId="141"/>
    <cellStyle name="xl200" xfId="106"/>
    <cellStyle name="xl21" xfId="184"/>
    <cellStyle name="xl22" xfId="1"/>
    <cellStyle name="xl23" xfId="8"/>
    <cellStyle name="xl24" xfId="12"/>
    <cellStyle name="xl25" xfId="19"/>
    <cellStyle name="xl26" xfId="7"/>
    <cellStyle name="xl27" xfId="5"/>
    <cellStyle name="xl28" xfId="35"/>
    <cellStyle name="xl29" xfId="39"/>
    <cellStyle name="xl30" xfId="46"/>
    <cellStyle name="xl31" xfId="53"/>
    <cellStyle name="xl32" xfId="185"/>
    <cellStyle name="xl33" xfId="13"/>
    <cellStyle name="xl34" xfId="30"/>
    <cellStyle name="xl35" xfId="40"/>
    <cellStyle name="xl36" xfId="47"/>
    <cellStyle name="xl37" xfId="54"/>
    <cellStyle name="xl38" xfId="57"/>
    <cellStyle name="xl39" xfId="31"/>
    <cellStyle name="xl40" xfId="23"/>
    <cellStyle name="xl41" xfId="41"/>
    <cellStyle name="xl42" xfId="48"/>
    <cellStyle name="xl43" xfId="55"/>
    <cellStyle name="xl44" xfId="37"/>
    <cellStyle name="xl45" xfId="38"/>
    <cellStyle name="xl46" xfId="42"/>
    <cellStyle name="xl47" xfId="59"/>
    <cellStyle name="xl48" xfId="2"/>
    <cellStyle name="xl49" xfId="20"/>
    <cellStyle name="xl50" xfId="26"/>
    <cellStyle name="xl51" xfId="28"/>
    <cellStyle name="xl52" xfId="9"/>
    <cellStyle name="xl53" xfId="14"/>
    <cellStyle name="xl54" xfId="21"/>
    <cellStyle name="xl55" xfId="3"/>
    <cellStyle name="xl56" xfId="34"/>
    <cellStyle name="xl57" xfId="10"/>
    <cellStyle name="xl58" xfId="15"/>
    <cellStyle name="xl59" xfId="22"/>
    <cellStyle name="xl60" xfId="25"/>
    <cellStyle name="xl61" xfId="27"/>
    <cellStyle name="xl62" xfId="29"/>
    <cellStyle name="xl63" xfId="32"/>
    <cellStyle name="xl64" xfId="33"/>
    <cellStyle name="xl65" xfId="4"/>
    <cellStyle name="xl66" xfId="11"/>
    <cellStyle name="xl67" xfId="16"/>
    <cellStyle name="xl68" xfId="43"/>
    <cellStyle name="xl69" xfId="6"/>
    <cellStyle name="xl70" xfId="17"/>
    <cellStyle name="xl71" xfId="24"/>
    <cellStyle name="xl72" xfId="36"/>
    <cellStyle name="xl73" xfId="44"/>
    <cellStyle name="xl74" xfId="49"/>
    <cellStyle name="xl75" xfId="56"/>
    <cellStyle name="xl76" xfId="58"/>
    <cellStyle name="xl77" xfId="18"/>
    <cellStyle name="xl78" xfId="45"/>
    <cellStyle name="xl79" xfId="50"/>
    <cellStyle name="xl80" xfId="51"/>
    <cellStyle name="xl81" xfId="52"/>
    <cellStyle name="xl82" xfId="60"/>
    <cellStyle name="xl83" xfId="62"/>
    <cellStyle name="xl84" xfId="65"/>
    <cellStyle name="xl85" xfId="72"/>
    <cellStyle name="xl86" xfId="74"/>
    <cellStyle name="xl87" xfId="61"/>
    <cellStyle name="xl88" xfId="70"/>
    <cellStyle name="xl89" xfId="73"/>
    <cellStyle name="xl90" xfId="75"/>
    <cellStyle name="xl91" xfId="80"/>
    <cellStyle name="xl92" xfId="66"/>
    <cellStyle name="xl93" xfId="76"/>
    <cellStyle name="xl94" xfId="63"/>
    <cellStyle name="xl95" xfId="67"/>
    <cellStyle name="xl96" xfId="77"/>
    <cellStyle name="xl97" xfId="68"/>
    <cellStyle name="xl98" xfId="71"/>
    <cellStyle name="xl99" xfId="78"/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jaVu Sans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6"/>
  <sheetViews>
    <sheetView tabSelected="1" zoomScale="120" zoomScaleNormal="120" workbookViewId="0">
      <selection activeCell="D48" sqref="D48"/>
    </sheetView>
  </sheetViews>
  <sheetFormatPr defaultColWidth="9.375" defaultRowHeight="14.25"/>
  <cols>
    <col min="1" max="1" width="19.5" style="1" customWidth="1"/>
    <col min="2" max="2" width="30.75" style="13" customWidth="1"/>
    <col min="3" max="3" width="14" style="1" hidden="1" customWidth="1"/>
    <col min="4" max="4" width="11.875" style="17" customWidth="1"/>
    <col min="5" max="5" width="13.5" style="1" hidden="1" customWidth="1"/>
    <col min="6" max="6" width="13.5" style="1" customWidth="1"/>
    <col min="7" max="7" width="10.625" style="17" customWidth="1"/>
    <col min="8" max="8" width="8.5" style="17" customWidth="1"/>
    <col min="9" max="9" width="10.875" style="17" customWidth="1"/>
    <col min="10" max="10" width="8" style="1" customWidth="1"/>
    <col min="11" max="16384" width="9.375" style="1"/>
  </cols>
  <sheetData>
    <row r="1" spans="1:11" ht="14.25" customHeight="1">
      <c r="A1" s="2"/>
      <c r="B1" s="9"/>
      <c r="C1" s="2"/>
      <c r="D1" s="14"/>
      <c r="E1" s="2"/>
      <c r="F1" s="2"/>
      <c r="G1" s="14"/>
      <c r="H1" s="14"/>
      <c r="I1" s="14"/>
      <c r="J1" s="3"/>
    </row>
    <row r="2" spans="1:11" ht="14.25" customHeight="1">
      <c r="A2" s="44" t="s">
        <v>84</v>
      </c>
      <c r="B2" s="44"/>
      <c r="C2" s="44"/>
      <c r="D2" s="44"/>
      <c r="E2" s="44"/>
      <c r="F2" s="44"/>
      <c r="G2" s="44"/>
      <c r="H2" s="44"/>
      <c r="I2" s="45"/>
      <c r="J2" s="3"/>
    </row>
    <row r="3" spans="1:11" ht="14.25" customHeight="1">
      <c r="A3" s="18" t="s">
        <v>76</v>
      </c>
      <c r="B3" s="10"/>
      <c r="C3" s="5"/>
      <c r="D3" s="15"/>
      <c r="E3" s="5"/>
      <c r="F3" s="5"/>
      <c r="G3" s="15"/>
      <c r="H3" s="15"/>
      <c r="I3" s="14"/>
      <c r="J3" s="3"/>
    </row>
    <row r="4" spans="1:11" ht="63.75" customHeight="1">
      <c r="A4" s="52" t="s">
        <v>73</v>
      </c>
      <c r="B4" s="52" t="s">
        <v>74</v>
      </c>
      <c r="C4" s="53" t="s">
        <v>0</v>
      </c>
      <c r="D4" s="52" t="s">
        <v>75</v>
      </c>
      <c r="E4" s="53" t="s">
        <v>1</v>
      </c>
      <c r="F4" s="54" t="s">
        <v>85</v>
      </c>
      <c r="G4" s="55" t="s">
        <v>81</v>
      </c>
      <c r="H4" s="56" t="s">
        <v>86</v>
      </c>
      <c r="I4" s="52" t="s">
        <v>87</v>
      </c>
      <c r="J4" s="55" t="s">
        <v>88</v>
      </c>
      <c r="K4" s="55" t="s">
        <v>89</v>
      </c>
    </row>
    <row r="5" spans="1:11" ht="12.75" customHeight="1">
      <c r="A5" s="52"/>
      <c r="B5" s="21" t="s">
        <v>2</v>
      </c>
      <c r="C5" s="20">
        <v>1040243361.73</v>
      </c>
      <c r="D5" s="34">
        <v>1064827.2</v>
      </c>
      <c r="E5" s="39">
        <v>52391561.719999999</v>
      </c>
      <c r="F5" s="34">
        <v>206971.6</v>
      </c>
      <c r="G5" s="48">
        <v>245144.2</v>
      </c>
      <c r="H5" s="59">
        <f>SUM(G5/D5*100)</f>
        <v>23.021970137502123</v>
      </c>
      <c r="I5" s="59">
        <f>SUM(G5-D5)</f>
        <v>-819683</v>
      </c>
      <c r="J5" s="59">
        <f>SUM(G5/F5*100)</f>
        <v>118.44339996405304</v>
      </c>
      <c r="K5" s="59">
        <f>SUM(G5-F5)</f>
        <v>38172.600000000006</v>
      </c>
    </row>
    <row r="6" spans="1:11" ht="10.5" customHeight="1">
      <c r="A6" s="57" t="s">
        <v>4</v>
      </c>
      <c r="B6" s="19" t="s">
        <v>3</v>
      </c>
      <c r="C6" s="20">
        <v>271868600</v>
      </c>
      <c r="D6" s="34">
        <f t="shared" ref="D6:D26" si="0">SUM(C6/1000)</f>
        <v>271868.59999999998</v>
      </c>
      <c r="E6" s="39">
        <v>9354415.6400000006</v>
      </c>
      <c r="F6" s="34">
        <v>42972.2</v>
      </c>
      <c r="G6" s="34">
        <v>44821.5</v>
      </c>
      <c r="H6" s="59">
        <f t="shared" ref="H6:H44" si="1">SUM(G6/D6*100)</f>
        <v>16.486457060506439</v>
      </c>
      <c r="I6" s="59">
        <f t="shared" ref="I6:I44" si="2">SUM(G6-D6)</f>
        <v>-227047.09999999998</v>
      </c>
      <c r="J6" s="59">
        <f t="shared" ref="J6:J44" si="3">SUM(G6/F6*100)</f>
        <v>104.30347992423007</v>
      </c>
      <c r="K6" s="59">
        <f t="shared" ref="K6:K44" si="4">SUM(G6-F6)</f>
        <v>1849.3000000000029</v>
      </c>
    </row>
    <row r="7" spans="1:11" ht="10.5" customHeight="1">
      <c r="A7" s="57"/>
      <c r="B7" s="19" t="s">
        <v>71</v>
      </c>
      <c r="C7" s="20">
        <f>SUM(C8+C10+C12+C16+C21)</f>
        <v>259141900</v>
      </c>
      <c r="D7" s="34">
        <f t="shared" si="0"/>
        <v>259141.9</v>
      </c>
      <c r="E7" s="39">
        <f>SUM(E8+E10+E12+E16+E21)</f>
        <v>8496241.5800000001</v>
      </c>
      <c r="F7" s="34">
        <v>41390.300000000003</v>
      </c>
      <c r="G7" s="34">
        <v>42385.5</v>
      </c>
      <c r="H7" s="59">
        <f t="shared" si="1"/>
        <v>16.356096794844831</v>
      </c>
      <c r="I7" s="59">
        <f t="shared" si="2"/>
        <v>-216756.4</v>
      </c>
      <c r="J7" s="59">
        <f t="shared" si="3"/>
        <v>102.40442809063958</v>
      </c>
      <c r="K7" s="59">
        <f t="shared" si="4"/>
        <v>995.19999999999709</v>
      </c>
    </row>
    <row r="8" spans="1:11" ht="10.5" customHeight="1">
      <c r="A8" s="26" t="s">
        <v>6</v>
      </c>
      <c r="B8" s="27" t="s">
        <v>5</v>
      </c>
      <c r="C8" s="28">
        <v>189179500</v>
      </c>
      <c r="D8" s="35">
        <f t="shared" si="0"/>
        <v>189179.5</v>
      </c>
      <c r="E8" s="38">
        <v>6466899.3200000003</v>
      </c>
      <c r="F8" s="35">
        <v>33915.599999999999</v>
      </c>
      <c r="G8" s="35">
        <v>34445</v>
      </c>
      <c r="H8" s="58">
        <f t="shared" si="1"/>
        <v>18.207575345108744</v>
      </c>
      <c r="I8" s="58">
        <f t="shared" si="2"/>
        <v>-154734.5</v>
      </c>
      <c r="J8" s="58">
        <f t="shared" si="3"/>
        <v>101.56093361167133</v>
      </c>
      <c r="K8" s="58">
        <f t="shared" si="4"/>
        <v>529.40000000000146</v>
      </c>
    </row>
    <row r="9" spans="1:11" ht="10.5" customHeight="1">
      <c r="A9" s="49" t="s">
        <v>8</v>
      </c>
      <c r="B9" s="43" t="s">
        <v>7</v>
      </c>
      <c r="C9" s="42">
        <v>189179500</v>
      </c>
      <c r="D9" s="37">
        <f t="shared" si="0"/>
        <v>189179.5</v>
      </c>
      <c r="E9" s="50">
        <v>6466899.3200000003</v>
      </c>
      <c r="F9" s="37">
        <v>33915.599999999999</v>
      </c>
      <c r="G9" s="51">
        <v>34445</v>
      </c>
      <c r="H9" s="58">
        <f t="shared" si="1"/>
        <v>18.207575345108744</v>
      </c>
      <c r="I9" s="58">
        <f t="shared" si="2"/>
        <v>-154734.5</v>
      </c>
      <c r="J9" s="58">
        <f t="shared" si="3"/>
        <v>101.56093361167133</v>
      </c>
      <c r="K9" s="58">
        <f t="shared" si="4"/>
        <v>529.40000000000146</v>
      </c>
    </row>
    <row r="10" spans="1:11" ht="10.5" customHeight="1">
      <c r="A10" s="22" t="s">
        <v>10</v>
      </c>
      <c r="B10" s="23" t="s">
        <v>9</v>
      </c>
      <c r="C10" s="24">
        <v>19846900</v>
      </c>
      <c r="D10" s="32">
        <f t="shared" si="0"/>
        <v>19846.900000000001</v>
      </c>
      <c r="E10" s="33">
        <v>1520778.22</v>
      </c>
      <c r="F10" s="32">
        <v>4341</v>
      </c>
      <c r="G10" s="47">
        <v>4348.1000000000004</v>
      </c>
      <c r="H10" s="58">
        <f t="shared" si="1"/>
        <v>21.908207327088867</v>
      </c>
      <c r="I10" s="58">
        <f t="shared" si="2"/>
        <v>-15498.800000000001</v>
      </c>
      <c r="J10" s="58">
        <f t="shared" si="3"/>
        <v>100.16355678415113</v>
      </c>
      <c r="K10" s="58">
        <f t="shared" si="4"/>
        <v>7.1000000000003638</v>
      </c>
    </row>
    <row r="11" spans="1:11" ht="10.5" customHeight="1">
      <c r="A11" s="22" t="s">
        <v>12</v>
      </c>
      <c r="B11" s="23" t="s">
        <v>11</v>
      </c>
      <c r="C11" s="24">
        <v>19846900</v>
      </c>
      <c r="D11" s="32">
        <f t="shared" si="0"/>
        <v>19846.900000000001</v>
      </c>
      <c r="E11" s="33">
        <v>1520778.22</v>
      </c>
      <c r="F11" s="32">
        <v>4341</v>
      </c>
      <c r="G11" s="47">
        <v>4348.1000000000004</v>
      </c>
      <c r="H11" s="58">
        <f t="shared" si="1"/>
        <v>21.908207327088867</v>
      </c>
      <c r="I11" s="58">
        <f t="shared" si="2"/>
        <v>-15498.800000000001</v>
      </c>
      <c r="J11" s="58">
        <f t="shared" si="3"/>
        <v>100.16355678415113</v>
      </c>
      <c r="K11" s="58">
        <f t="shared" si="4"/>
        <v>7.1000000000003638</v>
      </c>
    </row>
    <row r="12" spans="1:11" ht="10.5" customHeight="1">
      <c r="A12" s="22" t="s">
        <v>14</v>
      </c>
      <c r="B12" s="23" t="s">
        <v>13</v>
      </c>
      <c r="C12" s="24">
        <v>20497000</v>
      </c>
      <c r="D12" s="32">
        <f t="shared" si="0"/>
        <v>20497</v>
      </c>
      <c r="E12" s="33">
        <v>70016.94</v>
      </c>
      <c r="F12" s="32">
        <v>1403.8</v>
      </c>
      <c r="G12" s="47">
        <v>683</v>
      </c>
      <c r="H12" s="58">
        <f t="shared" si="1"/>
        <v>3.3321949553593209</v>
      </c>
      <c r="I12" s="58">
        <f t="shared" si="2"/>
        <v>-19814</v>
      </c>
      <c r="J12" s="58">
        <f t="shared" si="3"/>
        <v>48.653654366718904</v>
      </c>
      <c r="K12" s="58">
        <f t="shared" si="4"/>
        <v>-720.8</v>
      </c>
    </row>
    <row r="13" spans="1:11" ht="10.5" customHeight="1">
      <c r="A13" s="22" t="s">
        <v>16</v>
      </c>
      <c r="B13" s="23" t="s">
        <v>15</v>
      </c>
      <c r="C13" s="24">
        <v>20026200</v>
      </c>
      <c r="D13" s="32">
        <f t="shared" si="0"/>
        <v>20026.2</v>
      </c>
      <c r="E13" s="33">
        <v>-72066.899999999994</v>
      </c>
      <c r="F13" s="32">
        <v>1238</v>
      </c>
      <c r="G13" s="47">
        <v>438.4</v>
      </c>
      <c r="H13" s="58">
        <f t="shared" si="1"/>
        <v>2.1891322367698316</v>
      </c>
      <c r="I13" s="58">
        <f t="shared" si="2"/>
        <v>-19587.8</v>
      </c>
      <c r="J13" s="58">
        <f t="shared" si="3"/>
        <v>35.411954765751204</v>
      </c>
      <c r="K13" s="58">
        <f t="shared" si="4"/>
        <v>-799.6</v>
      </c>
    </row>
    <row r="14" spans="1:11" ht="10.5" customHeight="1">
      <c r="A14" s="22" t="s">
        <v>18</v>
      </c>
      <c r="B14" s="23" t="s">
        <v>17</v>
      </c>
      <c r="C14" s="24">
        <v>35000</v>
      </c>
      <c r="D14" s="32">
        <f t="shared" si="0"/>
        <v>35</v>
      </c>
      <c r="E14" s="33"/>
      <c r="F14" s="32">
        <v>35</v>
      </c>
      <c r="G14" s="47">
        <v>40.5</v>
      </c>
      <c r="H14" s="58">
        <f t="shared" si="1"/>
        <v>115.71428571428572</v>
      </c>
      <c r="I14" s="58">
        <f t="shared" si="2"/>
        <v>5.5</v>
      </c>
      <c r="J14" s="58">
        <f t="shared" si="3"/>
        <v>115.71428571428572</v>
      </c>
      <c r="K14" s="58">
        <f t="shared" si="4"/>
        <v>5.5</v>
      </c>
    </row>
    <row r="15" spans="1:11" ht="10.5" customHeight="1">
      <c r="A15" s="22" t="s">
        <v>20</v>
      </c>
      <c r="B15" s="23" t="s">
        <v>19</v>
      </c>
      <c r="C15" s="24">
        <v>435800</v>
      </c>
      <c r="D15" s="32">
        <f t="shared" si="0"/>
        <v>435.8</v>
      </c>
      <c r="E15" s="33">
        <v>142083.84</v>
      </c>
      <c r="F15" s="32">
        <v>130.80000000000001</v>
      </c>
      <c r="G15" s="47">
        <v>204</v>
      </c>
      <c r="H15" s="58">
        <f t="shared" si="1"/>
        <v>46.810463515374025</v>
      </c>
      <c r="I15" s="58">
        <f t="shared" si="2"/>
        <v>-231.8</v>
      </c>
      <c r="J15" s="58">
        <f t="shared" si="3"/>
        <v>155.96330275229354</v>
      </c>
      <c r="K15" s="58">
        <f t="shared" si="4"/>
        <v>73.199999999999989</v>
      </c>
    </row>
    <row r="16" spans="1:11" ht="10.5" customHeight="1">
      <c r="A16" s="22" t="s">
        <v>22</v>
      </c>
      <c r="B16" s="23" t="s">
        <v>21</v>
      </c>
      <c r="C16" s="24">
        <v>26657200</v>
      </c>
      <c r="D16" s="32">
        <f t="shared" si="0"/>
        <v>26657.200000000001</v>
      </c>
      <c r="E16" s="33">
        <v>237956.79</v>
      </c>
      <c r="F16" s="32">
        <v>1084</v>
      </c>
      <c r="G16" s="47">
        <v>2188.6999999999998</v>
      </c>
      <c r="H16" s="58">
        <f t="shared" si="1"/>
        <v>8.2105397416082706</v>
      </c>
      <c r="I16" s="58">
        <f t="shared" si="2"/>
        <v>-24468.5</v>
      </c>
      <c r="J16" s="58">
        <f t="shared" si="3"/>
        <v>201.90959409594095</v>
      </c>
      <c r="K16" s="58">
        <f t="shared" si="4"/>
        <v>1104.6999999999998</v>
      </c>
    </row>
    <row r="17" spans="1:11" ht="10.5" customHeight="1">
      <c r="A17" s="22" t="s">
        <v>24</v>
      </c>
      <c r="B17" s="23" t="s">
        <v>23</v>
      </c>
      <c r="C17" s="24">
        <v>6946400</v>
      </c>
      <c r="D17" s="32">
        <f t="shared" si="0"/>
        <v>6946.4</v>
      </c>
      <c r="E17" s="33">
        <v>70050.16</v>
      </c>
      <c r="F17" s="32">
        <v>0</v>
      </c>
      <c r="G17" s="47">
        <v>235.8</v>
      </c>
      <c r="H17" s="58">
        <f t="shared" si="1"/>
        <v>3.3945640907520449</v>
      </c>
      <c r="I17" s="58">
        <f t="shared" si="2"/>
        <v>-6710.5999999999995</v>
      </c>
      <c r="J17" s="58" t="e">
        <f t="shared" si="3"/>
        <v>#DIV/0!</v>
      </c>
      <c r="K17" s="58">
        <f t="shared" si="4"/>
        <v>235.8</v>
      </c>
    </row>
    <row r="18" spans="1:11" ht="10.5" customHeight="1">
      <c r="A18" s="22" t="s">
        <v>26</v>
      </c>
      <c r="B18" s="23" t="s">
        <v>25</v>
      </c>
      <c r="C18" s="24">
        <v>19710800</v>
      </c>
      <c r="D18" s="32">
        <f t="shared" si="0"/>
        <v>19710.8</v>
      </c>
      <c r="E18" s="33">
        <v>167906.63</v>
      </c>
      <c r="F18" s="32">
        <v>1084</v>
      </c>
      <c r="G18" s="47">
        <v>1952.9</v>
      </c>
      <c r="H18" s="58">
        <f t="shared" si="1"/>
        <v>9.907766300708241</v>
      </c>
      <c r="I18" s="58">
        <f t="shared" si="2"/>
        <v>-17757.899999999998</v>
      </c>
      <c r="J18" s="58">
        <f t="shared" si="3"/>
        <v>180.15682656826567</v>
      </c>
      <c r="K18" s="58">
        <f t="shared" si="4"/>
        <v>868.90000000000009</v>
      </c>
    </row>
    <row r="19" spans="1:11" ht="10.5" customHeight="1">
      <c r="A19" s="22" t="s">
        <v>28</v>
      </c>
      <c r="B19" s="23" t="s">
        <v>27</v>
      </c>
      <c r="C19" s="24">
        <v>4600000</v>
      </c>
      <c r="D19" s="32">
        <f t="shared" si="0"/>
        <v>4600</v>
      </c>
      <c r="E19" s="33"/>
      <c r="F19" s="32">
        <v>1084</v>
      </c>
      <c r="G19" s="47">
        <v>1541.5</v>
      </c>
      <c r="H19" s="58">
        <f t="shared" si="1"/>
        <v>33.510869565217391</v>
      </c>
      <c r="I19" s="58">
        <f t="shared" si="2"/>
        <v>-3058.5</v>
      </c>
      <c r="J19" s="58">
        <f t="shared" si="3"/>
        <v>142.20479704797049</v>
      </c>
      <c r="K19" s="58">
        <f t="shared" si="4"/>
        <v>457.5</v>
      </c>
    </row>
    <row r="20" spans="1:11" ht="10.5" customHeight="1">
      <c r="A20" s="22" t="s">
        <v>30</v>
      </c>
      <c r="B20" s="23" t="s">
        <v>29</v>
      </c>
      <c r="C20" s="24">
        <v>15110800</v>
      </c>
      <c r="D20" s="32">
        <f t="shared" si="0"/>
        <v>15110.8</v>
      </c>
      <c r="E20" s="33">
        <v>167906.63</v>
      </c>
      <c r="F20" s="32">
        <v>0</v>
      </c>
      <c r="G20" s="47">
        <v>411.4</v>
      </c>
      <c r="H20" s="58">
        <f t="shared" si="1"/>
        <v>2.7225560526246131</v>
      </c>
      <c r="I20" s="58">
        <f t="shared" si="2"/>
        <v>-14699.4</v>
      </c>
      <c r="J20" s="58" t="e">
        <f t="shared" si="3"/>
        <v>#DIV/0!</v>
      </c>
      <c r="K20" s="58">
        <f t="shared" si="4"/>
        <v>411.4</v>
      </c>
    </row>
    <row r="21" spans="1:11" ht="10.5" customHeight="1">
      <c r="A21" s="22" t="s">
        <v>32</v>
      </c>
      <c r="B21" s="23" t="s">
        <v>31</v>
      </c>
      <c r="C21" s="24">
        <v>2961300</v>
      </c>
      <c r="D21" s="32">
        <f t="shared" si="0"/>
        <v>2961.3</v>
      </c>
      <c r="E21" s="33">
        <v>200590.31</v>
      </c>
      <c r="F21" s="32">
        <v>645.9</v>
      </c>
      <c r="G21" s="47">
        <v>720.7</v>
      </c>
      <c r="H21" s="58">
        <f t="shared" si="1"/>
        <v>24.337284300813835</v>
      </c>
      <c r="I21" s="58">
        <f t="shared" si="2"/>
        <v>-2240.6000000000004</v>
      </c>
      <c r="J21" s="58">
        <f t="shared" si="3"/>
        <v>111.58074005263974</v>
      </c>
      <c r="K21" s="58">
        <f t="shared" si="4"/>
        <v>74.800000000000068</v>
      </c>
    </row>
    <row r="22" spans="1:11" ht="10.5" customHeight="1">
      <c r="A22" s="22"/>
      <c r="B22" s="11" t="s">
        <v>72</v>
      </c>
      <c r="C22" s="7">
        <f>SUM(C23+C24+C27+C31+C32)</f>
        <v>12726700</v>
      </c>
      <c r="D22" s="30">
        <f t="shared" si="0"/>
        <v>12726.7</v>
      </c>
      <c r="E22" s="31">
        <f>SUM(E23+E24+E27+E31+E32)</f>
        <v>858174.05999999994</v>
      </c>
      <c r="F22" s="30">
        <v>1581.9</v>
      </c>
      <c r="G22" s="46">
        <v>2436</v>
      </c>
      <c r="H22" s="59">
        <f t="shared" si="1"/>
        <v>19.140861338760242</v>
      </c>
      <c r="I22" s="59">
        <f t="shared" si="2"/>
        <v>-10290.700000000001</v>
      </c>
      <c r="J22" s="59">
        <f t="shared" si="3"/>
        <v>153.99203489474681</v>
      </c>
      <c r="K22" s="59">
        <f t="shared" si="4"/>
        <v>854.09999999999991</v>
      </c>
    </row>
    <row r="23" spans="1:11" ht="10.5" customHeight="1">
      <c r="A23" s="22" t="s">
        <v>34</v>
      </c>
      <c r="B23" s="23" t="s">
        <v>33</v>
      </c>
      <c r="C23" s="24">
        <v>9683600</v>
      </c>
      <c r="D23" s="32">
        <f t="shared" si="0"/>
        <v>9683.6</v>
      </c>
      <c r="E23" s="33">
        <v>681725.57</v>
      </c>
      <c r="F23" s="32">
        <v>1419.4</v>
      </c>
      <c r="G23" s="47">
        <v>1875.9</v>
      </c>
      <c r="H23" s="58">
        <f t="shared" si="1"/>
        <v>19.371927795447974</v>
      </c>
      <c r="I23" s="58">
        <f t="shared" si="2"/>
        <v>-7807.7000000000007</v>
      </c>
      <c r="J23" s="58">
        <f t="shared" si="3"/>
        <v>132.16147668028745</v>
      </c>
      <c r="K23" s="58">
        <f t="shared" si="4"/>
        <v>456.5</v>
      </c>
    </row>
    <row r="24" spans="1:11" ht="10.5" customHeight="1">
      <c r="A24" s="22" t="s">
        <v>36</v>
      </c>
      <c r="B24" s="23" t="s">
        <v>35</v>
      </c>
      <c r="C24" s="24">
        <v>128100</v>
      </c>
      <c r="D24" s="32">
        <f t="shared" si="0"/>
        <v>128.1</v>
      </c>
      <c r="E24" s="33">
        <v>61.37</v>
      </c>
      <c r="F24" s="32">
        <v>0</v>
      </c>
      <c r="G24" s="47">
        <v>40.299999999999997</v>
      </c>
      <c r="H24" s="58">
        <f t="shared" si="1"/>
        <v>31.459797033567526</v>
      </c>
      <c r="I24" s="58">
        <f t="shared" si="2"/>
        <v>-87.8</v>
      </c>
      <c r="J24" s="58" t="e">
        <f t="shared" si="3"/>
        <v>#DIV/0!</v>
      </c>
      <c r="K24" s="58">
        <f t="shared" si="4"/>
        <v>40.299999999999997</v>
      </c>
    </row>
    <row r="25" spans="1:11" ht="10.5" customHeight="1">
      <c r="A25" s="22" t="s">
        <v>38</v>
      </c>
      <c r="B25" s="23" t="s">
        <v>37</v>
      </c>
      <c r="C25" s="24"/>
      <c r="D25" s="32">
        <f t="shared" si="0"/>
        <v>0</v>
      </c>
      <c r="E25" s="33">
        <v>55.3</v>
      </c>
      <c r="F25" s="32">
        <v>0</v>
      </c>
      <c r="G25" s="47">
        <f>SUM(E25/1000)</f>
        <v>5.5299999999999995E-2</v>
      </c>
      <c r="H25" s="58" t="e">
        <f t="shared" si="1"/>
        <v>#DIV/0!</v>
      </c>
      <c r="I25" s="58">
        <f t="shared" si="2"/>
        <v>5.5299999999999995E-2</v>
      </c>
      <c r="J25" s="58" t="e">
        <f t="shared" si="3"/>
        <v>#DIV/0!</v>
      </c>
      <c r="K25" s="58">
        <f t="shared" si="4"/>
        <v>5.5299999999999995E-2</v>
      </c>
    </row>
    <row r="26" spans="1:11" ht="10.5" customHeight="1">
      <c r="A26" s="22" t="s">
        <v>40</v>
      </c>
      <c r="B26" s="23" t="s">
        <v>39</v>
      </c>
      <c r="C26" s="24">
        <v>128100</v>
      </c>
      <c r="D26" s="32">
        <f t="shared" si="0"/>
        <v>128.1</v>
      </c>
      <c r="E26" s="33">
        <v>6.07</v>
      </c>
      <c r="F26" s="32">
        <v>0</v>
      </c>
      <c r="G26" s="47">
        <v>40.299999999999997</v>
      </c>
      <c r="H26" s="58">
        <f t="shared" si="1"/>
        <v>31.459797033567526</v>
      </c>
      <c r="I26" s="58">
        <f t="shared" si="2"/>
        <v>-87.8</v>
      </c>
      <c r="J26" s="58" t="e">
        <f t="shared" si="3"/>
        <v>#DIV/0!</v>
      </c>
      <c r="K26" s="58">
        <f t="shared" si="4"/>
        <v>40.299999999999997</v>
      </c>
    </row>
    <row r="27" spans="1:11" ht="10.5" customHeight="1">
      <c r="A27" s="22" t="s">
        <v>42</v>
      </c>
      <c r="B27" s="23" t="s">
        <v>41</v>
      </c>
      <c r="C27" s="24">
        <v>2285000</v>
      </c>
      <c r="D27" s="32">
        <f t="shared" ref="D27:D38" si="5">SUM(C27/1000)</f>
        <v>2285</v>
      </c>
      <c r="E27" s="33">
        <v>152965.20000000001</v>
      </c>
      <c r="F27" s="32">
        <v>100</v>
      </c>
      <c r="G27" s="47">
        <v>383.7</v>
      </c>
      <c r="H27" s="58">
        <f t="shared" si="1"/>
        <v>16.792122538293217</v>
      </c>
      <c r="I27" s="58">
        <f t="shared" si="2"/>
        <v>-1901.3</v>
      </c>
      <c r="J27" s="58">
        <f t="shared" si="3"/>
        <v>383.7</v>
      </c>
      <c r="K27" s="58">
        <f t="shared" si="4"/>
        <v>283.7</v>
      </c>
    </row>
    <row r="28" spans="1:11" ht="10.5" customHeight="1">
      <c r="A28" s="22" t="s">
        <v>44</v>
      </c>
      <c r="B28" s="23" t="s">
        <v>43</v>
      </c>
      <c r="C28" s="24">
        <v>1600000</v>
      </c>
      <c r="D28" s="32">
        <f t="shared" si="5"/>
        <v>1600</v>
      </c>
      <c r="E28" s="33">
        <v>152965.20000000001</v>
      </c>
      <c r="F28" s="32">
        <v>100</v>
      </c>
      <c r="G28" s="47">
        <v>350</v>
      </c>
      <c r="H28" s="58">
        <f t="shared" si="1"/>
        <v>21.875</v>
      </c>
      <c r="I28" s="58">
        <f t="shared" si="2"/>
        <v>-1250</v>
      </c>
      <c r="J28" s="58">
        <f t="shared" si="3"/>
        <v>350</v>
      </c>
      <c r="K28" s="58">
        <f t="shared" si="4"/>
        <v>250</v>
      </c>
    </row>
    <row r="29" spans="1:11" ht="10.5" customHeight="1">
      <c r="A29" s="22" t="s">
        <v>46</v>
      </c>
      <c r="B29" s="23" t="s">
        <v>45</v>
      </c>
      <c r="C29" s="24">
        <v>335000</v>
      </c>
      <c r="D29" s="32">
        <f t="shared" si="5"/>
        <v>335</v>
      </c>
      <c r="E29" s="33"/>
      <c r="F29" s="32">
        <v>0</v>
      </c>
      <c r="G29" s="47">
        <v>33.799999999999997</v>
      </c>
      <c r="H29" s="58">
        <f t="shared" si="1"/>
        <v>10.08955223880597</v>
      </c>
      <c r="I29" s="58">
        <f t="shared" si="2"/>
        <v>-301.2</v>
      </c>
      <c r="J29" s="58" t="e">
        <f t="shared" si="3"/>
        <v>#DIV/0!</v>
      </c>
      <c r="K29" s="58">
        <f t="shared" si="4"/>
        <v>33.799999999999997</v>
      </c>
    </row>
    <row r="30" spans="1:11" ht="10.5" customHeight="1">
      <c r="A30" s="22" t="s">
        <v>48</v>
      </c>
      <c r="B30" s="23" t="s">
        <v>47</v>
      </c>
      <c r="C30" s="24">
        <v>350000</v>
      </c>
      <c r="D30" s="32">
        <f t="shared" si="5"/>
        <v>350</v>
      </c>
      <c r="E30" s="33"/>
      <c r="F30" s="32">
        <v>0</v>
      </c>
      <c r="G30" s="47">
        <f>SUM(E30/1000)</f>
        <v>0</v>
      </c>
      <c r="H30" s="58">
        <f t="shared" si="1"/>
        <v>0</v>
      </c>
      <c r="I30" s="58">
        <f t="shared" si="2"/>
        <v>-350</v>
      </c>
      <c r="J30" s="58" t="e">
        <f t="shared" si="3"/>
        <v>#DIV/0!</v>
      </c>
      <c r="K30" s="58">
        <f t="shared" si="4"/>
        <v>0</v>
      </c>
    </row>
    <row r="31" spans="1:11" ht="10.5" customHeight="1">
      <c r="A31" s="22" t="s">
        <v>50</v>
      </c>
      <c r="B31" s="23" t="s">
        <v>49</v>
      </c>
      <c r="C31" s="24">
        <v>330000</v>
      </c>
      <c r="D31" s="32">
        <f t="shared" si="5"/>
        <v>330</v>
      </c>
      <c r="E31" s="33">
        <v>23421.919999999998</v>
      </c>
      <c r="F31" s="32">
        <v>62.5</v>
      </c>
      <c r="G31" s="47">
        <v>90.6</v>
      </c>
      <c r="H31" s="58">
        <f t="shared" si="1"/>
        <v>27.454545454545453</v>
      </c>
      <c r="I31" s="58">
        <f t="shared" si="2"/>
        <v>-239.4</v>
      </c>
      <c r="J31" s="58">
        <f t="shared" si="3"/>
        <v>144.96</v>
      </c>
      <c r="K31" s="58">
        <f t="shared" si="4"/>
        <v>28.099999999999994</v>
      </c>
    </row>
    <row r="32" spans="1:11" ht="10.5" customHeight="1">
      <c r="A32" s="22" t="s">
        <v>52</v>
      </c>
      <c r="B32" s="23" t="s">
        <v>51</v>
      </c>
      <c r="C32" s="24">
        <v>300000</v>
      </c>
      <c r="D32" s="32">
        <f t="shared" si="5"/>
        <v>300</v>
      </c>
      <c r="E32" s="33"/>
      <c r="F32" s="32">
        <v>0</v>
      </c>
      <c r="G32" s="47">
        <v>45.5</v>
      </c>
      <c r="H32" s="58">
        <f t="shared" si="1"/>
        <v>15.166666666666668</v>
      </c>
      <c r="I32" s="58">
        <f t="shared" si="2"/>
        <v>-254.5</v>
      </c>
      <c r="J32" s="58" t="e">
        <f t="shared" si="3"/>
        <v>#DIV/0!</v>
      </c>
      <c r="K32" s="58">
        <f t="shared" si="4"/>
        <v>45.5</v>
      </c>
    </row>
    <row r="33" spans="1:11" ht="10.5" customHeight="1">
      <c r="A33" s="22" t="s">
        <v>77</v>
      </c>
      <c r="B33" s="23" t="s">
        <v>78</v>
      </c>
      <c r="C33" s="24"/>
      <c r="D33" s="32">
        <v>0</v>
      </c>
      <c r="E33" s="33"/>
      <c r="F33" s="32">
        <v>0</v>
      </c>
      <c r="G33" s="47">
        <v>0</v>
      </c>
      <c r="H33" s="58" t="e">
        <f t="shared" si="1"/>
        <v>#DIV/0!</v>
      </c>
      <c r="I33" s="58">
        <f t="shared" si="2"/>
        <v>0</v>
      </c>
      <c r="J33" s="58" t="e">
        <f t="shared" si="3"/>
        <v>#DIV/0!</v>
      </c>
      <c r="K33" s="58">
        <f t="shared" si="4"/>
        <v>0</v>
      </c>
    </row>
    <row r="34" spans="1:11" ht="10.5" customHeight="1">
      <c r="A34" s="40" t="s">
        <v>82</v>
      </c>
      <c r="B34" s="41" t="s">
        <v>83</v>
      </c>
      <c r="C34" s="24"/>
      <c r="D34" s="32">
        <v>0</v>
      </c>
      <c r="E34" s="33"/>
      <c r="F34" s="32">
        <v>0</v>
      </c>
      <c r="G34" s="47">
        <v>45.5</v>
      </c>
      <c r="H34" s="58" t="e">
        <f t="shared" si="1"/>
        <v>#DIV/0!</v>
      </c>
      <c r="I34" s="58">
        <f t="shared" si="2"/>
        <v>45.5</v>
      </c>
      <c r="J34" s="58" t="e">
        <f t="shared" si="3"/>
        <v>#DIV/0!</v>
      </c>
      <c r="K34" s="58">
        <f t="shared" si="4"/>
        <v>45.5</v>
      </c>
    </row>
    <row r="35" spans="1:11" ht="10.5" customHeight="1">
      <c r="A35" s="22" t="s">
        <v>54</v>
      </c>
      <c r="B35" s="23" t="s">
        <v>53</v>
      </c>
      <c r="C35" s="24">
        <v>300000</v>
      </c>
      <c r="D35" s="32">
        <f t="shared" si="5"/>
        <v>300</v>
      </c>
      <c r="E35" s="33"/>
      <c r="F35" s="32">
        <v>0</v>
      </c>
      <c r="G35" s="47">
        <f>SUM(E35/1000)</f>
        <v>0</v>
      </c>
      <c r="H35" s="58">
        <f t="shared" si="1"/>
        <v>0</v>
      </c>
      <c r="I35" s="58">
        <f t="shared" si="2"/>
        <v>-300</v>
      </c>
      <c r="J35" s="58" t="e">
        <f t="shared" si="3"/>
        <v>#DIV/0!</v>
      </c>
      <c r="K35" s="58">
        <f t="shared" si="4"/>
        <v>0</v>
      </c>
    </row>
    <row r="36" spans="1:11" ht="10.5" customHeight="1">
      <c r="A36" s="8" t="s">
        <v>56</v>
      </c>
      <c r="B36" s="11" t="s">
        <v>55</v>
      </c>
      <c r="C36" s="7">
        <v>768374761.73000002</v>
      </c>
      <c r="D36" s="30">
        <v>792958.6</v>
      </c>
      <c r="E36" s="31">
        <v>43037146.079999998</v>
      </c>
      <c r="F36" s="30">
        <v>163999.4</v>
      </c>
      <c r="G36" s="46">
        <v>200322.7</v>
      </c>
      <c r="H36" s="59">
        <f t="shared" si="1"/>
        <v>25.262693411736759</v>
      </c>
      <c r="I36" s="59">
        <f t="shared" si="2"/>
        <v>-592635.89999999991</v>
      </c>
      <c r="J36" s="59">
        <f t="shared" si="3"/>
        <v>122.14843468939523</v>
      </c>
      <c r="K36" s="59">
        <f t="shared" si="4"/>
        <v>36323.300000000017</v>
      </c>
    </row>
    <row r="37" spans="1:11" ht="10.5" customHeight="1">
      <c r="A37" s="22" t="s">
        <v>58</v>
      </c>
      <c r="B37" s="23" t="s">
        <v>57</v>
      </c>
      <c r="C37" s="24">
        <v>751485098.01999998</v>
      </c>
      <c r="D37" s="32">
        <v>759191.3</v>
      </c>
      <c r="E37" s="33">
        <v>44766424.399999999</v>
      </c>
      <c r="F37" s="32">
        <v>166165.9</v>
      </c>
      <c r="G37" s="47">
        <v>184839.9</v>
      </c>
      <c r="H37" s="58">
        <f t="shared" si="1"/>
        <v>24.346946546937509</v>
      </c>
      <c r="I37" s="58">
        <f t="shared" si="2"/>
        <v>-574351.4</v>
      </c>
      <c r="J37" s="58">
        <f t="shared" si="3"/>
        <v>111.23816619414693</v>
      </c>
      <c r="K37" s="58">
        <f t="shared" si="4"/>
        <v>18674</v>
      </c>
    </row>
    <row r="38" spans="1:11" ht="10.5" customHeight="1">
      <c r="A38" s="22" t="s">
        <v>60</v>
      </c>
      <c r="B38" s="23" t="s">
        <v>59</v>
      </c>
      <c r="C38" s="24">
        <v>310805700</v>
      </c>
      <c r="D38" s="32">
        <f t="shared" si="5"/>
        <v>310805.7</v>
      </c>
      <c r="E38" s="33">
        <v>24605500</v>
      </c>
      <c r="F38" s="32">
        <v>103601.9</v>
      </c>
      <c r="G38" s="47">
        <v>98421.9</v>
      </c>
      <c r="H38" s="58">
        <f t="shared" si="1"/>
        <v>31.66669723238666</v>
      </c>
      <c r="I38" s="58">
        <f t="shared" si="2"/>
        <v>-212383.80000000002</v>
      </c>
      <c r="J38" s="58">
        <f t="shared" si="3"/>
        <v>95.000091697159988</v>
      </c>
      <c r="K38" s="58">
        <f t="shared" si="4"/>
        <v>-5180</v>
      </c>
    </row>
    <row r="39" spans="1:11" ht="10.5" customHeight="1">
      <c r="A39" s="22" t="s">
        <v>62</v>
      </c>
      <c r="B39" s="23" t="s">
        <v>61</v>
      </c>
      <c r="C39" s="24">
        <v>179885628.44</v>
      </c>
      <c r="D39" s="32">
        <v>186011.6</v>
      </c>
      <c r="E39" s="33"/>
      <c r="F39" s="32">
        <v>3234.8</v>
      </c>
      <c r="G39" s="47">
        <v>25881.9</v>
      </c>
      <c r="H39" s="58">
        <f t="shared" si="1"/>
        <v>13.914132236914256</v>
      </c>
      <c r="I39" s="58">
        <f t="shared" si="2"/>
        <v>-160129.70000000001</v>
      </c>
      <c r="J39" s="58">
        <f t="shared" si="3"/>
        <v>800.10819834301969</v>
      </c>
      <c r="K39" s="58">
        <f t="shared" si="4"/>
        <v>22647.100000000002</v>
      </c>
    </row>
    <row r="40" spans="1:11" ht="10.5" customHeight="1">
      <c r="A40" s="60" t="s">
        <v>64</v>
      </c>
      <c r="B40" s="25" t="s">
        <v>63</v>
      </c>
      <c r="C40" s="24">
        <v>257491460</v>
      </c>
      <c r="D40" s="32">
        <v>257672</v>
      </c>
      <c r="E40" s="33">
        <v>20160924.399999999</v>
      </c>
      <c r="F40" s="32">
        <v>57103.8</v>
      </c>
      <c r="G40" s="47">
        <v>58699.8</v>
      </c>
      <c r="H40" s="58">
        <f t="shared" si="1"/>
        <v>22.780822130460432</v>
      </c>
      <c r="I40" s="58">
        <f t="shared" si="2"/>
        <v>-198972.2</v>
      </c>
      <c r="J40" s="58">
        <f t="shared" si="3"/>
        <v>102.79491032120454</v>
      </c>
      <c r="K40" s="58">
        <f t="shared" si="4"/>
        <v>1596</v>
      </c>
    </row>
    <row r="41" spans="1:11" ht="10.5" customHeight="1">
      <c r="A41" s="22" t="s">
        <v>66</v>
      </c>
      <c r="B41" s="23" t="s">
        <v>65</v>
      </c>
      <c r="C41" s="24">
        <v>3302309.58</v>
      </c>
      <c r="D41" s="32">
        <v>4702.1000000000004</v>
      </c>
      <c r="E41" s="33"/>
      <c r="F41" s="32">
        <v>2225.4</v>
      </c>
      <c r="G41" s="47">
        <v>1836.4</v>
      </c>
      <c r="H41" s="58">
        <f t="shared" si="1"/>
        <v>39.054890368133385</v>
      </c>
      <c r="I41" s="58">
        <f t="shared" si="2"/>
        <v>-2865.7000000000003</v>
      </c>
      <c r="J41" s="58">
        <f t="shared" si="3"/>
        <v>82.519996405140645</v>
      </c>
      <c r="K41" s="58">
        <f t="shared" si="4"/>
        <v>-389</v>
      </c>
    </row>
    <row r="42" spans="1:11" ht="10.5" customHeight="1">
      <c r="A42" s="29" t="s">
        <v>68</v>
      </c>
      <c r="B42" s="27" t="s">
        <v>67</v>
      </c>
      <c r="C42" s="28">
        <v>18733850.030000001</v>
      </c>
      <c r="D42" s="35">
        <v>35933.9</v>
      </c>
      <c r="E42" s="38">
        <v>114908</v>
      </c>
      <c r="F42" s="35">
        <v>0</v>
      </c>
      <c r="G42" s="61">
        <v>17314.900000000001</v>
      </c>
      <c r="H42" s="58">
        <f t="shared" si="1"/>
        <v>48.185418226243186</v>
      </c>
      <c r="I42" s="58">
        <f t="shared" si="2"/>
        <v>-18619</v>
      </c>
      <c r="J42" s="58" t="e">
        <f t="shared" si="3"/>
        <v>#DIV/0!</v>
      </c>
      <c r="K42" s="58">
        <f t="shared" si="4"/>
        <v>17314.900000000001</v>
      </c>
    </row>
    <row r="43" spans="1:11" ht="10.5" customHeight="1">
      <c r="A43" s="29" t="s">
        <v>79</v>
      </c>
      <c r="B43" s="27" t="s">
        <v>80</v>
      </c>
      <c r="C43" s="28"/>
      <c r="D43" s="35">
        <v>0</v>
      </c>
      <c r="E43" s="38"/>
      <c r="F43" s="35">
        <v>0</v>
      </c>
      <c r="G43" s="61">
        <v>334.4</v>
      </c>
      <c r="H43" s="58" t="e">
        <f t="shared" si="1"/>
        <v>#DIV/0!</v>
      </c>
      <c r="I43" s="58">
        <f t="shared" si="2"/>
        <v>334.4</v>
      </c>
      <c r="J43" s="58" t="e">
        <f t="shared" si="3"/>
        <v>#DIV/0!</v>
      </c>
      <c r="K43" s="58">
        <f t="shared" si="4"/>
        <v>334.4</v>
      </c>
    </row>
    <row r="44" spans="1:11" ht="10.5" customHeight="1">
      <c r="A44" s="36" t="s">
        <v>70</v>
      </c>
      <c r="B44" s="27" t="s">
        <v>69</v>
      </c>
      <c r="C44" s="28">
        <v>-1844186.32</v>
      </c>
      <c r="D44" s="35">
        <v>-2166.5</v>
      </c>
      <c r="E44" s="38">
        <v>-1844186.32</v>
      </c>
      <c r="F44" s="35">
        <v>-2166.5</v>
      </c>
      <c r="G44" s="61">
        <v>-2166.5</v>
      </c>
      <c r="H44" s="58">
        <f t="shared" si="1"/>
        <v>100</v>
      </c>
      <c r="I44" s="58">
        <f t="shared" si="2"/>
        <v>0</v>
      </c>
      <c r="J44" s="58">
        <f t="shared" si="3"/>
        <v>100</v>
      </c>
      <c r="K44" s="58">
        <f t="shared" si="4"/>
        <v>0</v>
      </c>
    </row>
    <row r="45" spans="1:11" ht="10.5" customHeight="1">
      <c r="A45" s="4"/>
      <c r="B45" s="12"/>
      <c r="C45" s="6"/>
      <c r="D45" s="16"/>
      <c r="E45" s="6"/>
      <c r="F45" s="6"/>
      <c r="G45" s="16"/>
      <c r="H45" s="16"/>
      <c r="I45" s="16"/>
      <c r="J45" s="3"/>
    </row>
    <row r="46" spans="1:11" ht="18" customHeight="1"/>
    <row r="47" spans="1:11" ht="10.5" customHeight="1"/>
    <row r="48" spans="1:11" ht="10.5" customHeight="1"/>
    <row r="49" ht="10.5" customHeight="1"/>
    <row r="50" ht="10.5" customHeight="1"/>
    <row r="51" ht="10.5" customHeight="1"/>
    <row r="52" ht="10.5" customHeight="1"/>
    <row r="53" ht="10.5" customHeight="1"/>
    <row r="54" ht="10.5" customHeight="1"/>
    <row r="55" ht="10.5" customHeight="1"/>
    <row r="56" ht="10.5" customHeight="1"/>
  </sheetData>
  <mergeCells count="1">
    <mergeCell ref="A2:I2"/>
  </mergeCells>
  <pageMargins left="0" right="0" top="0" bottom="0" header="0.31496062992125984" footer="0.31496062992125984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</Parameters>
</MailMerge>
</file>

<file path=customXml/itemProps1.xml><?xml version="1.0" encoding="utf-8"?>
<ds:datastoreItem xmlns:ds="http://schemas.openxmlformats.org/officeDocument/2006/customXml" ds:itemID="{1088C400-CAC4-473C-B9E0-6D3DC53CEE1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LASHMANOVA</dc:creator>
  <cp:lastModifiedBy>LASHMANOVA</cp:lastModifiedBy>
  <cp:lastPrinted>2026-04-14T13:20:07Z</cp:lastPrinted>
  <dcterms:created xsi:type="dcterms:W3CDTF">2026-02-05T11:03:18Z</dcterms:created>
  <dcterms:modified xsi:type="dcterms:W3CDTF">2026-04-14T13:20:25Z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_Орг=32010_Ф=0503317M_Период=январь 2026 года_3.xlsx</vt:lpwstr>
  </property>
  <property fmtid="{D5CDD505-2E9C-101B-9397-08002B2CF9AE}" pid="3" name="Название отчета">
    <vt:lpwstr>_Орг=32010_Ф=0503317M_Период=январь 2026 года_3.xlsx</vt:lpwstr>
  </property>
  <property fmtid="{D5CDD505-2E9C-101B-9397-08002B2CF9AE}" pid="4" name="Версия клиента">
    <vt:lpwstr>24.2.848.1125 (.NET Core 6)</vt:lpwstr>
  </property>
  <property fmtid="{D5CDD505-2E9C-101B-9397-08002B2CF9AE}" pid="5" name="Версия базы">
    <vt:lpwstr>19.2.0.8</vt:lpwstr>
  </property>
  <property fmtid="{D5CDD505-2E9C-101B-9397-08002B2CF9AE}" pid="6" name="Пользователь">
    <vt:lpwstr>32010_08</vt:lpwstr>
  </property>
  <property fmtid="{D5CDD505-2E9C-101B-9397-08002B2CF9AE}" pid="7" name="Шаблон">
    <vt:lpwstr>0503317G_20220101.xlt</vt:lpwstr>
  </property>
</Properties>
</file>